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ad70e5c678e8b4ca/REFORMA LABORAL 2026/REGLAMENTACIÓN/ARTICULO 140 RECIBOS/"/>
    </mc:Choice>
  </mc:AlternateContent>
  <xr:revisionPtr revIDLastSave="99" documentId="8_{07000990-5503-4C06-AA30-87AAF55D4DC2}" xr6:coauthVersionLast="47" xr6:coauthVersionMax="47" xr10:uidLastSave="{FA78E9AC-51EE-465D-BB71-C1CF977886AB}"/>
  <bookViews>
    <workbookView xWindow="-120" yWindow="-120" windowWidth="29040" windowHeight="15720" tabRatio="500" xr2:uid="{00000000-000D-0000-FFFF-FFFF00000000}"/>
  </bookViews>
  <sheets>
    <sheet name="Recibo de Sueldo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2" l="1"/>
  <c r="I20" i="2" s="1"/>
  <c r="G18" i="2"/>
  <c r="I18" i="2" s="1"/>
  <c r="G17" i="2"/>
  <c r="I17" i="2" s="1"/>
  <c r="I15" i="2"/>
  <c r="F58" i="2" s="1"/>
  <c r="F57" i="2" s="1"/>
  <c r="I76" i="2" s="1"/>
  <c r="I32" i="2"/>
  <c r="G33" i="2" s="1"/>
  <c r="I33" i="2" s="1"/>
  <c r="G34" i="2" s="1"/>
  <c r="I34" i="2" s="1"/>
  <c r="I29" i="2"/>
  <c r="G30" i="2" s="1"/>
  <c r="I30" i="2" s="1"/>
  <c r="G26" i="2"/>
  <c r="I26" i="2" s="1"/>
  <c r="I25" i="2"/>
  <c r="G27" i="2" l="1"/>
  <c r="I27" i="2" s="1"/>
  <c r="E41" i="2"/>
  <c r="G19" i="2" s="1"/>
  <c r="I19" i="2" s="1"/>
  <c r="C50" i="2" s="1"/>
  <c r="G31" i="2"/>
  <c r="I31" i="2" s="1"/>
  <c r="G41" i="2" s="1"/>
  <c r="G37" i="2" l="1"/>
  <c r="I37" i="2" s="1"/>
  <c r="F51" i="2" s="1"/>
  <c r="G13" i="2"/>
  <c r="G40" i="2"/>
  <c r="I40" i="2" s="1"/>
  <c r="G38" i="2"/>
  <c r="I38" i="2" s="1"/>
  <c r="C59" i="2" s="1"/>
  <c r="G39" i="2"/>
  <c r="I39" i="2" s="1"/>
  <c r="C51" i="2" s="1"/>
  <c r="C49" i="2" s="1"/>
  <c r="I72" i="2" s="1"/>
  <c r="F50" i="2"/>
  <c r="F49" i="2" s="1"/>
  <c r="I74" i="2" s="1"/>
  <c r="C54" i="2"/>
  <c r="I22" i="2"/>
  <c r="G36" i="2"/>
  <c r="I36" i="2" s="1"/>
  <c r="H7" i="2"/>
  <c r="G14" i="2"/>
  <c r="I14" i="2" s="1"/>
  <c r="C58" i="2" s="1"/>
  <c r="C57" i="2" s="1"/>
  <c r="I73" i="2" s="1"/>
  <c r="G12" i="2"/>
  <c r="I12" i="2" s="1"/>
  <c r="F54" i="2" s="1"/>
  <c r="I13" i="2"/>
  <c r="C55" i="2" l="1"/>
  <c r="I41" i="2"/>
  <c r="C53" i="2"/>
  <c r="I71" i="2" s="1"/>
  <c r="I21" i="2"/>
  <c r="I10" i="2" s="1"/>
  <c r="F53" i="2"/>
  <c r="I75" i="2" s="1"/>
  <c r="I42" i="2" l="1"/>
  <c r="I70" i="2" s="1"/>
  <c r="I77" i="2" s="1"/>
</calcChain>
</file>

<file path=xl/sharedStrings.xml><?xml version="1.0" encoding="utf-8"?>
<sst xmlns="http://schemas.openxmlformats.org/spreadsheetml/2006/main" count="97" uniqueCount="84">
  <si>
    <t>EMPRESA</t>
  </si>
  <si>
    <t>XXX - Provincia...</t>
  </si>
  <si>
    <t>C.U.I.T. EMPRESA: 30-00000000-0</t>
  </si>
  <si>
    <t>Q.</t>
  </si>
  <si>
    <t>MES / AÑO</t>
  </si>
  <si>
    <t>APELLIDO Y NOMBRE</t>
  </si>
  <si>
    <t>N°LEGAJO</t>
  </si>
  <si>
    <t>SUELDO BRUTO</t>
  </si>
  <si>
    <t>ANTIGÜEDAD</t>
  </si>
  <si>
    <t>FECHA INGRESO</t>
  </si>
  <si>
    <t>CATEGORÍA LABORAL</t>
  </si>
  <si>
    <t>C.U.I.L.</t>
  </si>
  <si>
    <t>F.PAGO APORTES</t>
  </si>
  <si>
    <t>COSTO TOTAL EMPLEADOR</t>
  </si>
  <si>
    <t>CONCEPTO</t>
  </si>
  <si>
    <t>UNIDAD</t>
  </si>
  <si>
    <t>BASE</t>
  </si>
  <si>
    <t>MONTO</t>
  </si>
  <si>
    <t>ART</t>
  </si>
  <si>
    <t>SUB TOTAL CONTRIBUCIONES EMPLEADOR</t>
  </si>
  <si>
    <t>Ley 19.032</t>
  </si>
  <si>
    <t>Obra Social</t>
  </si>
  <si>
    <t>COMPOSICION SALARIAL:</t>
  </si>
  <si>
    <t>Remunerativo:</t>
  </si>
  <si>
    <t>No Remunerativo:</t>
  </si>
  <si>
    <t>Descuentos:</t>
  </si>
  <si>
    <t>SUELDO NETO $</t>
  </si>
  <si>
    <t>Detalle de la composición salarial</t>
  </si>
  <si>
    <t>Costo total empleador</t>
  </si>
  <si>
    <t>Categoría</t>
  </si>
  <si>
    <t>Monto</t>
  </si>
  <si>
    <t>Total Costo Sindical</t>
  </si>
  <si>
    <t>Total costo INSSJP:</t>
  </si>
  <si>
    <t>Sueldo Neto</t>
  </si>
  <si>
    <t>Seg. Social Empl.</t>
  </si>
  <si>
    <t>Costo Sindical</t>
  </si>
  <si>
    <t>Total Seguridad Social</t>
  </si>
  <si>
    <t>Total costo ART:</t>
  </si>
  <si>
    <t>PAMI</t>
  </si>
  <si>
    <t>Total Obra Social:</t>
  </si>
  <si>
    <t>Total Costo SCVO:</t>
  </si>
  <si>
    <t>Nota: Seguridad social del empleador incluye SIPA, Fondo Nacional de Empleo y Asignaciones Familiares</t>
  </si>
  <si>
    <t>Empleador</t>
  </si>
  <si>
    <t>Trabajador</t>
  </si>
  <si>
    <t>ART + FFEP</t>
  </si>
  <si>
    <t>Contribución Jubilación / SIPA</t>
  </si>
  <si>
    <t>Contribución Obra Social</t>
  </si>
  <si>
    <t>Seguro de Vida Obligatorio</t>
  </si>
  <si>
    <t xml:space="preserve">Costo derivado del CCT </t>
  </si>
  <si>
    <t>Contribución OSECAC</t>
  </si>
  <si>
    <t>Contribución INACAP</t>
  </si>
  <si>
    <t>Seguro de Retiro La estrella</t>
  </si>
  <si>
    <t>Seguro de Vida CCT 130/75</t>
  </si>
  <si>
    <t>Sueldo básico</t>
  </si>
  <si>
    <t>Antigüedad</t>
  </si>
  <si>
    <t>Presentismo</t>
  </si>
  <si>
    <t>Incremento No Remunerativo-Acuerdo Abril 2026</t>
  </si>
  <si>
    <t>Presentismo-Incremento No remunerativo-Acuerdo Abril 2026</t>
  </si>
  <si>
    <t>Antigüedad-Incremento No Remunerativo-Acuerdo Abril 2026</t>
  </si>
  <si>
    <t>Recomposición No Remunerativo-Acuerdo Abril 2026</t>
  </si>
  <si>
    <t>Presentismo-Recomposición No Remunerativo-Acuerdo Abril 2026</t>
  </si>
  <si>
    <t>Antigüedad-Recomposición No Remunerativo-Acuerdo Abril 2026</t>
  </si>
  <si>
    <t>Jubilación</t>
  </si>
  <si>
    <t>Obra Social - OSECAC</t>
  </si>
  <si>
    <t>Sindicato Empleados de Comercio</t>
  </si>
  <si>
    <t>FAECyS</t>
  </si>
  <si>
    <t>SCVO</t>
  </si>
  <si>
    <t>10 años</t>
  </si>
  <si>
    <t>Administrativo A</t>
  </si>
  <si>
    <t>Recibí la suma de:…...................................................................................................................................................................</t>
  </si>
  <si>
    <t>Firma del Empleado</t>
  </si>
  <si>
    <t>….................................................</t>
  </si>
  <si>
    <t>IGNACIO ONLINE</t>
  </si>
  <si>
    <t>NO REMUNERATIVO</t>
  </si>
  <si>
    <t>REMUNERATIVO</t>
  </si>
  <si>
    <t>DESCUENTOS</t>
  </si>
  <si>
    <t>Depositado en:</t>
  </si>
  <si>
    <t>Período</t>
  </si>
  <si>
    <t>Banco</t>
  </si>
  <si>
    <t>BNA</t>
  </si>
  <si>
    <t>Recibo de Haberes Ley 20.744</t>
  </si>
  <si>
    <t>Buenos Aires, 03 de JUNIO 2026.</t>
  </si>
  <si>
    <t>Mayo</t>
  </si>
  <si>
    <t>Advertencia: Modelo orientativo. Adecuar a cada CCT, régimen y parámetros de liquidación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</si>
</sst>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0.0%"/>
    <numFmt numFmtId="165" formatCode="0.000%"/>
  </numFmts>
  <fonts count="17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FFFFFF"/>
      <name val="Arial"/>
      <family val="2"/>
    </font>
    <font>
      <sz val="8"/>
      <color rgb="FF0070C0"/>
      <name val="Arial"/>
      <family val="2"/>
    </font>
    <font>
      <i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charset val="1"/>
    </font>
    <font>
      <b/>
      <sz val="11"/>
      <color theme="1"/>
      <name val="Calibri"/>
      <family val="2"/>
    </font>
    <font>
      <sz val="8"/>
      <color theme="0"/>
      <name val="Calibri"/>
      <family val="2"/>
      <charset val="1"/>
    </font>
    <font>
      <i/>
      <sz val="11"/>
      <color theme="1"/>
      <name val="Calibri"/>
      <family val="2"/>
    </font>
    <font>
      <sz val="9"/>
      <color rgb="FF4B556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2F2F2"/>
        <bgColor rgb="FFFFFFFF"/>
      </patternFill>
    </fill>
    <fill>
      <patternFill patternType="solid">
        <fgColor rgb="FF2E5090"/>
        <bgColor rgb="FF1F3864"/>
      </patternFill>
    </fill>
    <fill>
      <patternFill patternType="solid">
        <fgColor rgb="FF595959"/>
        <bgColor rgb="FF2E5090"/>
      </patternFill>
    </fill>
    <fill>
      <patternFill patternType="solid">
        <fgColor rgb="FFD6E4F0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9FAFB"/>
      </patternFill>
    </fill>
  </fills>
  <borders count="42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 style="thin">
        <color rgb="FFBFBFBF"/>
      </top>
      <bottom/>
      <diagonal/>
    </border>
    <border>
      <left style="thin">
        <color rgb="FFBFBFBF"/>
      </left>
      <right style="thin">
        <color indexed="64"/>
      </right>
      <top style="thin">
        <color rgb="FFBFBFBF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indexed="64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indexed="64"/>
      </left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indexed="64"/>
      </right>
      <top/>
      <bottom style="thin">
        <color rgb="FFBFBFB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BFBFBF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BFBFBF"/>
      </left>
      <right style="thin">
        <color rgb="FFBFBFBF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BFBFBF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BFBFBF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rgb="FFBFBFBF"/>
      </right>
      <top/>
      <bottom style="thin">
        <color rgb="FFBFBFBF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">
    <xf numFmtId="0" fontId="0" fillId="0" borderId="0"/>
    <xf numFmtId="44" fontId="1" fillId="0" borderId="0" applyBorder="0" applyAlignment="0" applyProtection="0"/>
  </cellStyleXfs>
  <cellXfs count="124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0" borderId="2" xfId="0" applyFont="1" applyBorder="1"/>
    <xf numFmtId="4" fontId="9" fillId="0" borderId="2" xfId="0" applyNumberFormat="1" applyFont="1" applyBorder="1" applyAlignment="1">
      <alignment horizontal="right"/>
    </xf>
    <xf numFmtId="0" fontId="2" fillId="7" borderId="0" xfId="0" applyFont="1" applyFill="1" applyAlignment="1">
      <alignment horizontal="left" vertical="center"/>
    </xf>
    <xf numFmtId="4" fontId="3" fillId="7" borderId="0" xfId="0" applyNumberFormat="1" applyFont="1" applyFill="1" applyAlignment="1">
      <alignment horizontal="right" vertical="center"/>
    </xf>
    <xf numFmtId="0" fontId="0" fillId="7" borderId="0" xfId="0" applyFill="1"/>
    <xf numFmtId="0" fontId="3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right" vertical="center"/>
    </xf>
    <xf numFmtId="4" fontId="4" fillId="4" borderId="7" xfId="0" applyNumberFormat="1" applyFont="1" applyFill="1" applyBorder="1" applyAlignment="1">
      <alignment horizontal="right" vertical="center"/>
    </xf>
    <xf numFmtId="0" fontId="0" fillId="7" borderId="5" xfId="0" applyFill="1" applyBorder="1"/>
    <xf numFmtId="0" fontId="3" fillId="7" borderId="4" xfId="0" applyFont="1" applyFill="1" applyBorder="1" applyAlignment="1">
      <alignment horizontal="left" vertical="center"/>
    </xf>
    <xf numFmtId="0" fontId="0" fillId="7" borderId="4" xfId="0" applyFill="1" applyBorder="1"/>
    <xf numFmtId="0" fontId="0" fillId="8" borderId="3" xfId="0" applyFill="1" applyBorder="1" applyAlignment="1">
      <alignment horizontal="center" vertical="center"/>
    </xf>
    <xf numFmtId="4" fontId="0" fillId="0" borderId="0" xfId="0" applyNumberFormat="1"/>
    <xf numFmtId="4" fontId="2" fillId="7" borderId="0" xfId="0" applyNumberFormat="1" applyFont="1" applyFill="1" applyAlignment="1">
      <alignment horizontal="right" vertical="center"/>
    </xf>
    <xf numFmtId="0" fontId="2" fillId="7" borderId="0" xfId="0" applyFont="1" applyFill="1" applyAlignment="1">
      <alignment horizontal="right" vertical="center"/>
    </xf>
    <xf numFmtId="0" fontId="0" fillId="8" borderId="2" xfId="0" applyFill="1" applyBorder="1" applyAlignment="1">
      <alignment horizontal="center"/>
    </xf>
    <xf numFmtId="0" fontId="3" fillId="7" borderId="0" xfId="0" applyFont="1" applyFill="1" applyAlignment="1">
      <alignment vertical="center"/>
    </xf>
    <xf numFmtId="0" fontId="0" fillId="7" borderId="0" xfId="0" applyFill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4" fillId="5" borderId="1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4" fontId="7" fillId="6" borderId="20" xfId="0" applyNumberFormat="1" applyFont="1" applyFill="1" applyBorder="1" applyAlignment="1">
      <alignment horizontal="right" vertical="center"/>
    </xf>
    <xf numFmtId="10" fontId="3" fillId="7" borderId="0" xfId="0" applyNumberFormat="1" applyFont="1" applyFill="1" applyAlignment="1">
      <alignment horizontal="center"/>
    </xf>
    <xf numFmtId="2" fontId="3" fillId="7" borderId="0" xfId="0" applyNumberFormat="1" applyFont="1" applyFill="1" applyAlignment="1">
      <alignment horizontal="center"/>
    </xf>
    <xf numFmtId="0" fontId="6" fillId="7" borderId="0" xfId="0" applyFont="1" applyFill="1" applyAlignment="1">
      <alignment vertical="center"/>
    </xf>
    <xf numFmtId="44" fontId="11" fillId="10" borderId="20" xfId="1" applyFont="1" applyFill="1" applyBorder="1" applyAlignment="1">
      <alignment horizontal="right" vertical="center"/>
    </xf>
    <xf numFmtId="4" fontId="3" fillId="7" borderId="5" xfId="0" applyNumberFormat="1" applyFont="1" applyFill="1" applyBorder="1" applyAlignment="1">
      <alignment horizontal="right" vertical="center"/>
    </xf>
    <xf numFmtId="4" fontId="4" fillId="4" borderId="10" xfId="0" applyNumberFormat="1" applyFont="1" applyFill="1" applyBorder="1" applyAlignment="1">
      <alignment horizontal="right" vertical="center"/>
    </xf>
    <xf numFmtId="0" fontId="4" fillId="5" borderId="2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7" borderId="34" xfId="0" applyFill="1" applyBorder="1"/>
    <xf numFmtId="0" fontId="0" fillId="7" borderId="35" xfId="0" applyFill="1" applyBorder="1"/>
    <xf numFmtId="0" fontId="0" fillId="7" borderId="36" xfId="0" applyFill="1" applyBorder="1"/>
    <xf numFmtId="0" fontId="3" fillId="7" borderId="4" xfId="0" applyFont="1" applyFill="1" applyBorder="1" applyAlignment="1">
      <alignment vertical="center"/>
    </xf>
    <xf numFmtId="1" fontId="5" fillId="7" borderId="0" xfId="0" applyNumberFormat="1" applyFont="1" applyFill="1" applyAlignment="1">
      <alignment horizontal="center" vertical="center"/>
    </xf>
    <xf numFmtId="9" fontId="5" fillId="7" borderId="0" xfId="0" applyNumberFormat="1" applyFont="1" applyFill="1" applyAlignment="1">
      <alignment horizontal="center" vertical="center"/>
    </xf>
    <xf numFmtId="165" fontId="5" fillId="7" borderId="0" xfId="0" applyNumberFormat="1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center" vertical="center"/>
    </xf>
    <xf numFmtId="0" fontId="14" fillId="7" borderId="0" xfId="0" applyFont="1" applyFill="1"/>
    <xf numFmtId="0" fontId="0" fillId="7" borderId="4" xfId="0" applyFill="1" applyBorder="1" applyAlignment="1">
      <alignment horizontal="left" indent="1"/>
    </xf>
    <xf numFmtId="0" fontId="0" fillId="8" borderId="6" xfId="0" applyFill="1" applyBorder="1" applyAlignment="1">
      <alignment horizontal="center" vertical="center"/>
    </xf>
    <xf numFmtId="17" fontId="0" fillId="8" borderId="3" xfId="0" applyNumberForma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44" fontId="12" fillId="8" borderId="2" xfId="0" applyNumberFormat="1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3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/>
    </xf>
    <xf numFmtId="14" fontId="0" fillId="8" borderId="7" xfId="0" applyNumberFormat="1" applyFill="1" applyBorder="1" applyAlignment="1">
      <alignment horizontal="center"/>
    </xf>
    <xf numFmtId="44" fontId="9" fillId="0" borderId="22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4" fontId="9" fillId="0" borderId="23" xfId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4" fontId="10" fillId="0" borderId="24" xfId="1" applyFont="1" applyBorder="1" applyAlignment="1">
      <alignment horizontal="center" vertical="center"/>
    </xf>
    <xf numFmtId="0" fontId="15" fillId="7" borderId="0" xfId="0" applyFont="1" applyFill="1" applyAlignment="1">
      <alignment horizontal="left" indent="1"/>
    </xf>
    <xf numFmtId="0" fontId="15" fillId="0" borderId="0" xfId="0" applyFont="1"/>
    <xf numFmtId="0" fontId="15" fillId="7" borderId="0" xfId="0" applyFont="1" applyFill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6" fillId="11" borderId="39" xfId="0" applyFont="1" applyFill="1" applyBorder="1" applyAlignment="1">
      <alignment horizontal="left" vertical="center" indent="1"/>
    </xf>
    <xf numFmtId="0" fontId="16" fillId="11" borderId="40" xfId="0" applyFont="1" applyFill="1" applyBorder="1" applyAlignment="1">
      <alignment horizontal="left" vertical="center" indent="1"/>
    </xf>
    <xf numFmtId="0" fontId="16" fillId="11" borderId="41" xfId="0" applyFont="1" applyFill="1" applyBorder="1" applyAlignment="1">
      <alignment horizontal="left" vertical="center" indent="1"/>
    </xf>
    <xf numFmtId="0" fontId="13" fillId="0" borderId="28" xfId="0" applyFont="1" applyBorder="1" applyAlignment="1">
      <alignment horizontal="center"/>
    </xf>
    <xf numFmtId="0" fontId="3" fillId="9" borderId="4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4" fontId="3" fillId="7" borderId="0" xfId="0" applyNumberFormat="1" applyFont="1" applyFill="1" applyAlignment="1">
      <alignment horizontal="right" vertical="center"/>
    </xf>
    <xf numFmtId="4" fontId="2" fillId="7" borderId="0" xfId="0" applyNumberFormat="1" applyFont="1" applyFill="1" applyAlignment="1">
      <alignment horizontal="right" vertical="center"/>
    </xf>
    <xf numFmtId="0" fontId="3" fillId="7" borderId="0" xfId="0" applyFont="1" applyFill="1" applyAlignment="1">
      <alignment horizontal="right" vertical="center"/>
    </xf>
    <xf numFmtId="4" fontId="5" fillId="3" borderId="0" xfId="0" applyNumberFormat="1" applyFont="1" applyFill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7" borderId="4" xfId="0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3" fillId="7" borderId="11" xfId="0" applyFont="1" applyFill="1" applyBorder="1" applyAlignment="1">
      <alignment horizontal="left" vertical="center"/>
    </xf>
    <xf numFmtId="0" fontId="3" fillId="7" borderId="12" xfId="0" applyFont="1" applyFill="1" applyBorder="1" applyAlignment="1">
      <alignment horizontal="left" vertical="center"/>
    </xf>
    <xf numFmtId="0" fontId="3" fillId="7" borderId="13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5" fillId="7" borderId="0" xfId="0" applyFont="1" applyFill="1" applyAlignment="1">
      <alignment horizontal="center"/>
    </xf>
    <xf numFmtId="0" fontId="15" fillId="7" borderId="5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4" fontId="5" fillId="8" borderId="0" xfId="0" applyNumberFormat="1" applyFont="1" applyFill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4" fontId="0" fillId="8" borderId="8" xfId="0" applyNumberFormat="1" applyFill="1" applyBorder="1" applyAlignment="1">
      <alignment horizontal="center" vertical="center"/>
    </xf>
    <xf numFmtId="0" fontId="2" fillId="7" borderId="29" xfId="0" applyFont="1" applyFill="1" applyBorder="1"/>
    <xf numFmtId="0" fontId="2" fillId="7" borderId="30" xfId="0" applyFont="1" applyFill="1" applyBorder="1"/>
    <xf numFmtId="0" fontId="2" fillId="7" borderId="31" xfId="0" applyFont="1" applyFill="1" applyBorder="1"/>
    <xf numFmtId="0" fontId="3" fillId="7" borderId="32" xfId="0" applyFont="1" applyFill="1" applyBorder="1"/>
    <xf numFmtId="0" fontId="3" fillId="7" borderId="0" xfId="0" applyFont="1" applyFill="1"/>
    <xf numFmtId="0" fontId="0" fillId="7" borderId="0" xfId="0" applyFill="1"/>
    <xf numFmtId="0" fontId="0" fillId="7" borderId="33" xfId="0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4F81BD"/>
      <rgbColor rgb="FF9999FF"/>
      <rgbColor rgb="FF993366"/>
      <rgbColor rgb="FFF2F2F2"/>
      <rgbColor rgb="FFD6E4F0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C9A84C"/>
      <rgbColor rgb="FFED7D31"/>
      <rgbColor rgb="FF595959"/>
      <rgbColor rgb="FF70AD47"/>
      <rgbColor rgb="FF1F3864"/>
      <rgbColor rgb="FF339966"/>
      <rgbColor rgb="FF003300"/>
      <rgbColor rgb="FF333300"/>
      <rgbColor rgb="FF993300"/>
      <rgbColor rgb="FF993366"/>
      <rgbColor rgb="FF2E5090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91169005108926E-2"/>
          <c:y val="0.18978639865138811"/>
          <c:w val="0.81464372508991933"/>
          <c:h val="0.8047090455156520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697-4A85-AA33-7B5D26E48B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697-4A85-AA33-7B5D26E48B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697-4A85-AA33-7B5D26E48B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697-4A85-AA33-7B5D26E48BA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697-4A85-AA33-7B5D26E48BA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697-4A85-AA33-7B5D26E48BA2}"/>
              </c:ext>
            </c:extLst>
          </c:dPt>
          <c:cat>
            <c:strRef>
              <c:f>'Recibo de Sueldo '!$H$70:$H$75</c:f>
              <c:strCache>
                <c:ptCount val="6"/>
                <c:pt idx="0">
                  <c:v>Sueldo Neto</c:v>
                </c:pt>
                <c:pt idx="1">
                  <c:v>Seg. Social Empl.</c:v>
                </c:pt>
                <c:pt idx="2">
                  <c:v>Costo Sindical</c:v>
                </c:pt>
                <c:pt idx="3">
                  <c:v>Obra Social</c:v>
                </c:pt>
                <c:pt idx="4">
                  <c:v>PAMI</c:v>
                </c:pt>
                <c:pt idx="5">
                  <c:v>ART</c:v>
                </c:pt>
              </c:strCache>
            </c:strRef>
          </c:cat>
          <c:val>
            <c:numRef>
              <c:f>'Recibo de Sueldo '!$I$70:$I$75</c:f>
              <c:numCache>
                <c:formatCode>#,##0.00</c:formatCode>
                <c:ptCount val="6"/>
                <c:pt idx="0">
                  <c:v>1198147.20025</c:v>
                </c:pt>
                <c:pt idx="1">
                  <c:v>359292.39985400008</c:v>
                </c:pt>
                <c:pt idx="2">
                  <c:v>69664.934050000011</c:v>
                </c:pt>
                <c:pt idx="3">
                  <c:v>159716.0845</c:v>
                </c:pt>
                <c:pt idx="4">
                  <c:v>60210.793746000003</c:v>
                </c:pt>
                <c:pt idx="5">
                  <c:v>45670.361499999999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97-4A85-AA33-7B5D26E48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5838680326237993E-2"/>
          <c:y val="3.4174659985683607E-2"/>
          <c:w val="0.96039083444546047"/>
          <c:h val="0.204153280839895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123826</xdr:colOff>
      <xdr:row>48</xdr:row>
      <xdr:rowOff>38101</xdr:rowOff>
    </xdr:from>
    <xdr:to>
      <xdr:col>8</xdr:col>
      <xdr:colOff>990600</xdr:colOff>
      <xdr:row>60</xdr:row>
      <xdr:rowOff>161926</xdr:rowOff>
    </xdr:to>
    <xdr:graphicFrame macro="">
      <xdr:nvGraphicFramePr>
        <xdr:cNvPr id="2" name="Gráfico costo empleador">
          <a:extLst>
            <a:ext uri="{FF2B5EF4-FFF2-40B4-BE49-F238E27FC236}">
              <a16:creationId xmlns:a16="http://schemas.microsoft.com/office/drawing/2014/main" id="{8F0624A5-33FB-411A-9847-57F1D71A8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9699-5123-4CAD-955F-CBBE361C0200}">
  <sheetPr>
    <pageSetUpPr fitToPage="1"/>
  </sheetPr>
  <dimension ref="A1:I90"/>
  <sheetViews>
    <sheetView tabSelected="1" zoomScaleNormal="100" workbookViewId="0">
      <selection activeCell="K64" sqref="K64"/>
    </sheetView>
  </sheetViews>
  <sheetFormatPr baseColWidth="10" defaultColWidth="8.7109375" defaultRowHeight="15" x14ac:dyDescent="0.25"/>
  <cols>
    <col min="1" max="1" width="4" customWidth="1"/>
    <col min="2" max="2" width="17.7109375" customWidth="1"/>
    <col min="3" max="3" width="11" customWidth="1"/>
    <col min="4" max="4" width="8.85546875" customWidth="1"/>
    <col min="5" max="5" width="16.42578125" customWidth="1"/>
    <col min="6" max="6" width="16" customWidth="1"/>
    <col min="7" max="7" width="11.140625" customWidth="1"/>
    <col min="8" max="8" width="14" customWidth="1"/>
    <col min="9" max="9" width="16" customWidth="1"/>
  </cols>
  <sheetData>
    <row r="1" spans="1:9" x14ac:dyDescent="0.25">
      <c r="A1" s="64" t="s">
        <v>80</v>
      </c>
      <c r="B1" s="65"/>
      <c r="C1" s="65"/>
      <c r="D1" s="65"/>
      <c r="E1" s="65"/>
      <c r="F1" s="65"/>
      <c r="G1" s="65"/>
      <c r="H1" s="65"/>
      <c r="I1" s="66"/>
    </row>
    <row r="2" spans="1:9" ht="15" customHeight="1" x14ac:dyDescent="0.25">
      <c r="A2" s="117" t="s">
        <v>0</v>
      </c>
      <c r="B2" s="118"/>
      <c r="C2" s="118"/>
      <c r="D2" s="118"/>
      <c r="E2" s="118"/>
      <c r="F2" s="118"/>
      <c r="G2" s="118"/>
      <c r="H2" s="118"/>
      <c r="I2" s="119"/>
    </row>
    <row r="3" spans="1:9" ht="15" customHeight="1" x14ac:dyDescent="0.25">
      <c r="A3" s="120" t="s">
        <v>1</v>
      </c>
      <c r="B3" s="121"/>
      <c r="C3" s="121"/>
      <c r="D3" s="122"/>
      <c r="E3" s="122"/>
      <c r="F3" s="122"/>
      <c r="G3" s="122"/>
      <c r="H3" s="122"/>
      <c r="I3" s="123"/>
    </row>
    <row r="4" spans="1:9" ht="15" customHeight="1" x14ac:dyDescent="0.25">
      <c r="A4" s="120" t="s">
        <v>2</v>
      </c>
      <c r="B4" s="121"/>
      <c r="C4" s="121"/>
      <c r="D4" s="122"/>
      <c r="E4" s="122"/>
      <c r="F4" s="122"/>
      <c r="G4" s="122"/>
      <c r="H4" s="122"/>
      <c r="I4" s="123"/>
    </row>
    <row r="5" spans="1:9" ht="15" customHeight="1" x14ac:dyDescent="0.25">
      <c r="A5" s="37"/>
      <c r="B5" s="38"/>
      <c r="C5" s="38"/>
      <c r="D5" s="38"/>
      <c r="E5" s="38"/>
      <c r="F5" s="38"/>
      <c r="G5" s="38"/>
      <c r="H5" s="38"/>
      <c r="I5" s="39"/>
    </row>
    <row r="6" spans="1:9" ht="15" customHeight="1" x14ac:dyDescent="0.25">
      <c r="A6" s="33" t="s">
        <v>3</v>
      </c>
      <c r="B6" s="93" t="s">
        <v>4</v>
      </c>
      <c r="C6" s="93"/>
      <c r="D6" s="93" t="s">
        <v>5</v>
      </c>
      <c r="E6" s="93"/>
      <c r="F6" s="93"/>
      <c r="G6" s="34" t="s">
        <v>6</v>
      </c>
      <c r="H6" s="34" t="s">
        <v>7</v>
      </c>
      <c r="I6" s="35" t="s">
        <v>8</v>
      </c>
    </row>
    <row r="7" spans="1:9" s="52" customFormat="1" ht="15" customHeight="1" x14ac:dyDescent="0.25">
      <c r="A7" s="47"/>
      <c r="B7" s="48" t="s">
        <v>82</v>
      </c>
      <c r="C7" s="14">
        <v>2026</v>
      </c>
      <c r="D7" s="113"/>
      <c r="E7" s="113"/>
      <c r="F7" s="113"/>
      <c r="G7" s="49">
        <v>21</v>
      </c>
      <c r="H7" s="50">
        <f>+E41+G41</f>
        <v>1463512.05</v>
      </c>
      <c r="I7" s="51" t="s">
        <v>67</v>
      </c>
    </row>
    <row r="8" spans="1:9" ht="15" customHeight="1" x14ac:dyDescent="0.25">
      <c r="A8" s="114" t="s">
        <v>9</v>
      </c>
      <c r="B8" s="115"/>
      <c r="C8" s="115" t="s">
        <v>10</v>
      </c>
      <c r="D8" s="115"/>
      <c r="E8" s="115"/>
      <c r="F8" s="1" t="s">
        <v>11</v>
      </c>
      <c r="G8" s="53" t="s">
        <v>78</v>
      </c>
      <c r="H8" s="53" t="s">
        <v>77</v>
      </c>
      <c r="I8" s="54" t="s">
        <v>12</v>
      </c>
    </row>
    <row r="9" spans="1:9" ht="15" customHeight="1" x14ac:dyDescent="0.25">
      <c r="A9" s="116">
        <v>42348</v>
      </c>
      <c r="B9" s="113"/>
      <c r="C9" s="113" t="s">
        <v>68</v>
      </c>
      <c r="D9" s="113"/>
      <c r="E9" s="113"/>
      <c r="F9" s="18">
        <v>20111111113</v>
      </c>
      <c r="G9" s="14" t="s">
        <v>79</v>
      </c>
      <c r="H9" s="48">
        <v>46113</v>
      </c>
      <c r="I9" s="55">
        <v>46154</v>
      </c>
    </row>
    <row r="10" spans="1:9" ht="15" customHeight="1" x14ac:dyDescent="0.25">
      <c r="A10" s="109" t="s">
        <v>13</v>
      </c>
      <c r="B10" s="110"/>
      <c r="C10" s="110"/>
      <c r="D10" s="110"/>
      <c r="E10" s="110"/>
      <c r="F10" s="110"/>
      <c r="G10" s="110"/>
      <c r="H10" s="110"/>
      <c r="I10" s="10">
        <f>I21+I22</f>
        <v>1893126.3939</v>
      </c>
    </row>
    <row r="11" spans="1:9" ht="15" customHeight="1" x14ac:dyDescent="0.25">
      <c r="A11" s="111" t="s">
        <v>14</v>
      </c>
      <c r="B11" s="112"/>
      <c r="C11" s="112"/>
      <c r="D11" s="112"/>
      <c r="E11" s="112"/>
      <c r="F11" s="23" t="s">
        <v>15</v>
      </c>
      <c r="G11" s="112" t="s">
        <v>16</v>
      </c>
      <c r="H11" s="112"/>
      <c r="I11" s="24" t="s">
        <v>17</v>
      </c>
    </row>
    <row r="12" spans="1:9" ht="13.5" customHeight="1" x14ac:dyDescent="0.25">
      <c r="A12" s="81" t="s">
        <v>44</v>
      </c>
      <c r="B12" s="82"/>
      <c r="C12" s="82"/>
      <c r="D12" s="82"/>
      <c r="E12" s="19"/>
      <c r="F12" s="26">
        <v>0.03</v>
      </c>
      <c r="G12" s="77">
        <f>+E41+G41</f>
        <v>1463512.05</v>
      </c>
      <c r="H12" s="77"/>
      <c r="I12" s="30">
        <f>+F12*G12+1765</f>
        <v>45670.361499999999</v>
      </c>
    </row>
    <row r="13" spans="1:9" ht="13.5" customHeight="1" x14ac:dyDescent="0.25">
      <c r="A13" s="81" t="s">
        <v>45</v>
      </c>
      <c r="B13" s="82"/>
      <c r="C13" s="82"/>
      <c r="D13" s="82"/>
      <c r="E13" s="19"/>
      <c r="F13" s="26">
        <v>0.18</v>
      </c>
      <c r="G13" s="77">
        <f>(+E41-7003.68-10000)</f>
        <v>1303508.3700000001</v>
      </c>
      <c r="H13" s="77"/>
      <c r="I13" s="30">
        <f>F13*G13</f>
        <v>234631.50660000002</v>
      </c>
    </row>
    <row r="14" spans="1:9" ht="13.5" customHeight="1" x14ac:dyDescent="0.25">
      <c r="A14" s="81" t="s">
        <v>46</v>
      </c>
      <c r="B14" s="82"/>
      <c r="C14" s="82"/>
      <c r="D14" s="82"/>
      <c r="E14" s="19"/>
      <c r="F14" s="26">
        <v>0.06</v>
      </c>
      <c r="G14" s="77">
        <f>+E41+G41</f>
        <v>1463512.05</v>
      </c>
      <c r="H14" s="77"/>
      <c r="I14" s="30">
        <f>F14*G14</f>
        <v>87810.722999999998</v>
      </c>
    </row>
    <row r="15" spans="1:9" ht="13.5" customHeight="1" x14ac:dyDescent="0.25">
      <c r="A15" s="81" t="s">
        <v>47</v>
      </c>
      <c r="B15" s="82"/>
      <c r="C15" s="82"/>
      <c r="D15" s="82"/>
      <c r="E15" s="19"/>
      <c r="F15" s="27">
        <v>424.62</v>
      </c>
      <c r="G15" s="77">
        <v>424.62</v>
      </c>
      <c r="H15" s="77"/>
      <c r="I15" s="30">
        <f>+G15</f>
        <v>424.62</v>
      </c>
    </row>
    <row r="16" spans="1:9" ht="13.5" customHeight="1" x14ac:dyDescent="0.25">
      <c r="A16" s="83" t="s">
        <v>48</v>
      </c>
      <c r="B16" s="84"/>
      <c r="C16" s="84"/>
      <c r="D16" s="84"/>
      <c r="E16" s="19"/>
      <c r="F16" s="26"/>
      <c r="G16" s="108"/>
      <c r="H16" s="108"/>
      <c r="I16" s="30"/>
    </row>
    <row r="17" spans="1:9" ht="13.5" customHeight="1" x14ac:dyDescent="0.25">
      <c r="A17" s="81" t="s">
        <v>49</v>
      </c>
      <c r="B17" s="82"/>
      <c r="C17" s="82"/>
      <c r="D17" s="82"/>
      <c r="E17" s="28"/>
      <c r="F17" s="27">
        <v>28000</v>
      </c>
      <c r="G17" s="77">
        <f>+F17</f>
        <v>28000</v>
      </c>
      <c r="H17" s="77"/>
      <c r="I17" s="30">
        <f>+G17</f>
        <v>28000</v>
      </c>
    </row>
    <row r="18" spans="1:9" ht="13.5" customHeight="1" x14ac:dyDescent="0.25">
      <c r="A18" s="81" t="s">
        <v>50</v>
      </c>
      <c r="B18" s="82"/>
      <c r="C18" s="82"/>
      <c r="D18" s="82"/>
      <c r="E18" s="19"/>
      <c r="F18" s="27">
        <v>5567.94</v>
      </c>
      <c r="G18" s="77">
        <f>+F18</f>
        <v>5567.94</v>
      </c>
      <c r="H18" s="77"/>
      <c r="I18" s="30">
        <f>+G18</f>
        <v>5567.94</v>
      </c>
    </row>
    <row r="19" spans="1:9" ht="13.5" customHeight="1" x14ac:dyDescent="0.25">
      <c r="A19" s="81" t="s">
        <v>51</v>
      </c>
      <c r="B19" s="82"/>
      <c r="C19" s="82"/>
      <c r="D19" s="82"/>
      <c r="E19" s="19"/>
      <c r="F19" s="26">
        <v>1.6E-2</v>
      </c>
      <c r="G19" s="77">
        <f>+E41</f>
        <v>1320512.05</v>
      </c>
      <c r="H19" s="77"/>
      <c r="I19" s="30">
        <f>+F19*G19</f>
        <v>21128.192800000001</v>
      </c>
    </row>
    <row r="20" spans="1:9" ht="13.5" customHeight="1" x14ac:dyDescent="0.25">
      <c r="A20" s="81" t="s">
        <v>52</v>
      </c>
      <c r="B20" s="82"/>
      <c r="C20" s="82"/>
      <c r="D20" s="82"/>
      <c r="E20" s="19"/>
      <c r="F20" s="27">
        <v>6381</v>
      </c>
      <c r="G20" s="77">
        <f>+F20</f>
        <v>6381</v>
      </c>
      <c r="H20" s="77"/>
      <c r="I20" s="30">
        <f>+G20</f>
        <v>6381</v>
      </c>
    </row>
    <row r="21" spans="1:9" ht="15" customHeight="1" x14ac:dyDescent="0.25">
      <c r="A21" s="101" t="s">
        <v>19</v>
      </c>
      <c r="B21" s="102"/>
      <c r="C21" s="102"/>
      <c r="D21" s="102"/>
      <c r="E21" s="102"/>
      <c r="F21" s="102"/>
      <c r="G21" s="102"/>
      <c r="H21" s="102"/>
      <c r="I21" s="25">
        <f>SUM(I12:I20)</f>
        <v>429614.34390000004</v>
      </c>
    </row>
    <row r="22" spans="1:9" ht="15" customHeight="1" x14ac:dyDescent="0.25">
      <c r="A22" s="103" t="s">
        <v>7</v>
      </c>
      <c r="B22" s="104"/>
      <c r="C22" s="104"/>
      <c r="D22" s="104"/>
      <c r="E22" s="104"/>
      <c r="F22" s="104"/>
      <c r="G22" s="104"/>
      <c r="H22" s="104"/>
      <c r="I22" s="31">
        <f>+E41+G41</f>
        <v>1463512.05</v>
      </c>
    </row>
    <row r="23" spans="1:9" ht="15" customHeight="1" x14ac:dyDescent="0.25">
      <c r="A23" s="105" t="s">
        <v>14</v>
      </c>
      <c r="B23" s="106"/>
      <c r="C23" s="106"/>
      <c r="D23" s="106"/>
      <c r="E23" s="107"/>
      <c r="F23" s="32" t="s">
        <v>15</v>
      </c>
      <c r="G23" s="105" t="s">
        <v>16</v>
      </c>
      <c r="H23" s="107"/>
      <c r="I23" s="32" t="s">
        <v>17</v>
      </c>
    </row>
    <row r="24" spans="1:9" ht="15" customHeight="1" x14ac:dyDescent="0.25">
      <c r="A24" s="71" t="s">
        <v>74</v>
      </c>
      <c r="B24" s="72"/>
      <c r="C24" s="72"/>
      <c r="D24" s="72"/>
      <c r="E24" s="72"/>
      <c r="F24" s="72"/>
      <c r="G24" s="72"/>
      <c r="H24" s="72"/>
      <c r="I24" s="73"/>
    </row>
    <row r="25" spans="1:9" ht="13.5" customHeight="1" x14ac:dyDescent="0.25">
      <c r="A25" s="40" t="s">
        <v>53</v>
      </c>
      <c r="B25" s="19"/>
      <c r="C25" s="19"/>
      <c r="D25" s="19"/>
      <c r="E25" s="19"/>
      <c r="F25" s="41">
        <v>30</v>
      </c>
      <c r="G25" s="77">
        <v>1108122</v>
      </c>
      <c r="H25" s="77"/>
      <c r="I25" s="30">
        <f>+G25/30*F25</f>
        <v>1108122</v>
      </c>
    </row>
    <row r="26" spans="1:9" ht="13.5" customHeight="1" x14ac:dyDescent="0.25">
      <c r="A26" s="40" t="s">
        <v>54</v>
      </c>
      <c r="B26" s="19"/>
      <c r="C26" s="19"/>
      <c r="D26" s="19"/>
      <c r="E26" s="19"/>
      <c r="F26" s="42">
        <v>0.1</v>
      </c>
      <c r="G26" s="77">
        <f>+G25</f>
        <v>1108122</v>
      </c>
      <c r="H26" s="77"/>
      <c r="I26" s="30">
        <f>+G26*F26</f>
        <v>110812.20000000001</v>
      </c>
    </row>
    <row r="27" spans="1:9" ht="13.5" customHeight="1" x14ac:dyDescent="0.25">
      <c r="A27" s="40" t="s">
        <v>55</v>
      </c>
      <c r="B27" s="19"/>
      <c r="C27" s="19"/>
      <c r="D27" s="19"/>
      <c r="E27" s="19"/>
      <c r="F27" s="43">
        <v>8.3330000000000001E-2</v>
      </c>
      <c r="G27" s="77">
        <f>+I26+I25</f>
        <v>1218934.2</v>
      </c>
      <c r="H27" s="77"/>
      <c r="I27" s="30">
        <f>+G27/12</f>
        <v>101577.84999999999</v>
      </c>
    </row>
    <row r="28" spans="1:9" ht="13.5" customHeight="1" x14ac:dyDescent="0.25">
      <c r="A28" s="71" t="s">
        <v>73</v>
      </c>
      <c r="B28" s="72"/>
      <c r="C28" s="72"/>
      <c r="D28" s="72"/>
      <c r="E28" s="72"/>
      <c r="F28" s="72"/>
      <c r="G28" s="72"/>
      <c r="H28" s="72"/>
      <c r="I28" s="73"/>
    </row>
    <row r="29" spans="1:9" ht="13.5" customHeight="1" x14ac:dyDescent="0.25">
      <c r="A29" s="40" t="s">
        <v>56</v>
      </c>
      <c r="B29" s="19"/>
      <c r="C29" s="19"/>
      <c r="D29" s="19"/>
      <c r="E29" s="19"/>
      <c r="F29" s="41">
        <v>30</v>
      </c>
      <c r="G29" s="77">
        <v>100000</v>
      </c>
      <c r="H29" s="77"/>
      <c r="I29" s="30">
        <f>+G29/30*F29</f>
        <v>100000</v>
      </c>
    </row>
    <row r="30" spans="1:9" ht="13.5" customHeight="1" x14ac:dyDescent="0.25">
      <c r="A30" s="12" t="s">
        <v>57</v>
      </c>
      <c r="B30" s="8"/>
      <c r="C30" s="8"/>
      <c r="D30" s="8"/>
      <c r="E30" s="8"/>
      <c r="F30" s="42">
        <v>0.1</v>
      </c>
      <c r="G30" s="77">
        <f>+I29</f>
        <v>100000</v>
      </c>
      <c r="H30" s="77"/>
      <c r="I30" s="30">
        <f>+G30*F30</f>
        <v>10000</v>
      </c>
    </row>
    <row r="31" spans="1:9" ht="13.5" customHeight="1" x14ac:dyDescent="0.25">
      <c r="A31" s="12" t="s">
        <v>58</v>
      </c>
      <c r="B31" s="8"/>
      <c r="C31" s="8"/>
      <c r="D31" s="8"/>
      <c r="E31" s="8"/>
      <c r="F31" s="43">
        <v>8.3330000000000001E-2</v>
      </c>
      <c r="G31" s="77">
        <f>+I29+I30</f>
        <v>110000</v>
      </c>
      <c r="H31" s="77"/>
      <c r="I31" s="30">
        <f>+G31/12</f>
        <v>9166.6666666666661</v>
      </c>
    </row>
    <row r="32" spans="1:9" ht="13.5" customHeight="1" x14ac:dyDescent="0.25">
      <c r="A32" s="12" t="s">
        <v>59</v>
      </c>
      <c r="B32" s="8"/>
      <c r="C32" s="8"/>
      <c r="D32" s="8"/>
      <c r="E32" s="8"/>
      <c r="F32" s="41">
        <v>30</v>
      </c>
      <c r="G32" s="77">
        <v>20000</v>
      </c>
      <c r="H32" s="77"/>
      <c r="I32" s="30">
        <f>+G32/30*F32</f>
        <v>20000</v>
      </c>
    </row>
    <row r="33" spans="1:9" ht="13.5" customHeight="1" x14ac:dyDescent="0.25">
      <c r="A33" s="12" t="s">
        <v>60</v>
      </c>
      <c r="B33" s="8"/>
      <c r="C33" s="8"/>
      <c r="D33" s="8"/>
      <c r="E33" s="8"/>
      <c r="F33" s="42">
        <v>0.1</v>
      </c>
      <c r="G33" s="77">
        <f>+I32</f>
        <v>20000</v>
      </c>
      <c r="H33" s="77"/>
      <c r="I33" s="30">
        <f>+G33*F33</f>
        <v>2000</v>
      </c>
    </row>
    <row r="34" spans="1:9" ht="13.5" customHeight="1" x14ac:dyDescent="0.25">
      <c r="A34" s="12" t="s">
        <v>61</v>
      </c>
      <c r="B34" s="8"/>
      <c r="C34" s="8"/>
      <c r="D34" s="8"/>
      <c r="E34" s="8"/>
      <c r="F34" s="43">
        <v>8.3330000000000001E-2</v>
      </c>
      <c r="G34" s="77">
        <f>+I32+I33</f>
        <v>22000</v>
      </c>
      <c r="H34" s="77"/>
      <c r="I34" s="30">
        <f>+G34/12</f>
        <v>1833.3333333333333</v>
      </c>
    </row>
    <row r="35" spans="1:9" ht="13.5" customHeight="1" x14ac:dyDescent="0.25">
      <c r="A35" s="71" t="s">
        <v>75</v>
      </c>
      <c r="B35" s="72"/>
      <c r="C35" s="72"/>
      <c r="D35" s="72"/>
      <c r="E35" s="72"/>
      <c r="F35" s="72"/>
      <c r="G35" s="72"/>
      <c r="H35" s="72"/>
      <c r="I35" s="73"/>
    </row>
    <row r="36" spans="1:9" ht="13.5" customHeight="1" x14ac:dyDescent="0.25">
      <c r="A36" s="12" t="s">
        <v>62</v>
      </c>
      <c r="B36" s="8"/>
      <c r="C36" s="8"/>
      <c r="D36" s="8"/>
      <c r="E36" s="8"/>
      <c r="F36" s="42">
        <v>0.11</v>
      </c>
      <c r="G36" s="77">
        <f>+E41</f>
        <v>1320512.05</v>
      </c>
      <c r="H36" s="77"/>
      <c r="I36" s="30">
        <f>+F36*G36</f>
        <v>145256.32550000001</v>
      </c>
    </row>
    <row r="37" spans="1:9" ht="13.5" customHeight="1" x14ac:dyDescent="0.25">
      <c r="A37" s="40" t="s">
        <v>20</v>
      </c>
      <c r="B37" s="19"/>
      <c r="C37" s="19"/>
      <c r="D37" s="19"/>
      <c r="E37" s="19"/>
      <c r="F37" s="42">
        <v>0.03</v>
      </c>
      <c r="G37" s="77">
        <f>+E41</f>
        <v>1320512.05</v>
      </c>
      <c r="H37" s="77"/>
      <c r="I37" s="30">
        <f t="shared" ref="I37:I39" si="0">+F37*G37</f>
        <v>39615.361499999999</v>
      </c>
    </row>
    <row r="38" spans="1:9" ht="13.5" customHeight="1" x14ac:dyDescent="0.25">
      <c r="A38" s="40" t="s">
        <v>63</v>
      </c>
      <c r="B38" s="19"/>
      <c r="C38" s="19"/>
      <c r="D38" s="19"/>
      <c r="E38" s="19"/>
      <c r="F38" s="42">
        <v>0.03</v>
      </c>
      <c r="G38" s="77">
        <f>+E41+G41</f>
        <v>1463512.05</v>
      </c>
      <c r="H38" s="77"/>
      <c r="I38" s="30">
        <f t="shared" si="0"/>
        <v>43905.361499999999</v>
      </c>
    </row>
    <row r="39" spans="1:9" ht="13.5" customHeight="1" x14ac:dyDescent="0.25">
      <c r="A39" s="40" t="s">
        <v>64</v>
      </c>
      <c r="B39" s="19"/>
      <c r="C39" s="19"/>
      <c r="D39" s="19"/>
      <c r="E39" s="19"/>
      <c r="F39" s="42">
        <v>0.02</v>
      </c>
      <c r="G39" s="77">
        <f>+E41+G41</f>
        <v>1463512.05</v>
      </c>
      <c r="H39" s="77"/>
      <c r="I39" s="30">
        <f t="shared" si="0"/>
        <v>29270.241000000002</v>
      </c>
    </row>
    <row r="40" spans="1:9" ht="13.5" customHeight="1" x14ac:dyDescent="0.25">
      <c r="A40" s="40" t="s">
        <v>65</v>
      </c>
      <c r="B40" s="19"/>
      <c r="C40" s="19"/>
      <c r="D40" s="19"/>
      <c r="E40" s="19"/>
      <c r="F40" s="44">
        <v>5.0000000000000001E-3</v>
      </c>
      <c r="G40" s="77">
        <f>+G41+E41</f>
        <v>1463512.05</v>
      </c>
      <c r="H40" s="77"/>
      <c r="I40" s="30">
        <f>+F40*G40</f>
        <v>7317.5602500000005</v>
      </c>
    </row>
    <row r="41" spans="1:9" s="36" customFormat="1" ht="15.75" customHeight="1" x14ac:dyDescent="0.25">
      <c r="A41" s="88" t="s">
        <v>22</v>
      </c>
      <c r="B41" s="89"/>
      <c r="C41" s="90" t="s">
        <v>23</v>
      </c>
      <c r="D41" s="91"/>
      <c r="E41" s="56">
        <f>SUM(I25:I27)</f>
        <v>1320512.05</v>
      </c>
      <c r="F41" s="57" t="s">
        <v>24</v>
      </c>
      <c r="G41" s="58">
        <f>SUM(I29:I34)</f>
        <v>143000.00000000003</v>
      </c>
      <c r="H41" s="59" t="s">
        <v>25</v>
      </c>
      <c r="I41" s="60">
        <f>SUM(I36:I40)</f>
        <v>265364.84974999999</v>
      </c>
    </row>
    <row r="42" spans="1:9" ht="15" customHeight="1" x14ac:dyDescent="0.25">
      <c r="A42" s="92" t="s">
        <v>26</v>
      </c>
      <c r="B42" s="93"/>
      <c r="C42" s="93"/>
      <c r="D42" s="93"/>
      <c r="E42" s="93"/>
      <c r="F42" s="93"/>
      <c r="G42" s="93"/>
      <c r="H42" s="93"/>
      <c r="I42" s="29">
        <f>+E41+G41-I41</f>
        <v>1198147.20025</v>
      </c>
    </row>
    <row r="43" spans="1:9" ht="16.5" customHeight="1" x14ac:dyDescent="0.25">
      <c r="A43" s="78" t="s">
        <v>69</v>
      </c>
      <c r="B43" s="79"/>
      <c r="C43" s="79"/>
      <c r="D43" s="79"/>
      <c r="E43" s="79"/>
      <c r="F43" s="79"/>
      <c r="G43" s="79"/>
      <c r="H43" s="79"/>
      <c r="I43" s="80"/>
    </row>
    <row r="44" spans="1:9" ht="15" customHeight="1" x14ac:dyDescent="0.25">
      <c r="A44" s="21"/>
      <c r="B44" s="20"/>
      <c r="C44" s="20"/>
      <c r="D44" s="20"/>
      <c r="E44" s="20"/>
      <c r="F44" s="20"/>
      <c r="G44" s="20"/>
      <c r="H44" s="20"/>
      <c r="I44" s="22"/>
    </row>
    <row r="45" spans="1:9" ht="15" customHeight="1" x14ac:dyDescent="0.25">
      <c r="A45" s="46" t="s">
        <v>76</v>
      </c>
      <c r="B45" s="45"/>
      <c r="C45" s="45"/>
      <c r="D45" s="45"/>
      <c r="E45" s="45"/>
      <c r="F45" s="45"/>
      <c r="G45" s="20"/>
      <c r="H45" s="20"/>
      <c r="I45" s="22"/>
    </row>
    <row r="46" spans="1:9" s="62" customFormat="1" ht="15" customHeight="1" x14ac:dyDescent="0.25">
      <c r="A46" s="61" t="s">
        <v>81</v>
      </c>
      <c r="C46" s="63"/>
      <c r="D46" s="63"/>
      <c r="E46" s="63"/>
      <c r="F46" s="63"/>
      <c r="G46" s="99" t="s">
        <v>71</v>
      </c>
      <c r="H46" s="99"/>
      <c r="I46" s="100"/>
    </row>
    <row r="47" spans="1:9" ht="15" customHeight="1" x14ac:dyDescent="0.25">
      <c r="A47" s="21"/>
      <c r="B47" s="20"/>
      <c r="C47" s="20"/>
      <c r="D47" s="20"/>
      <c r="E47" s="20"/>
      <c r="F47" s="20"/>
      <c r="G47" s="97" t="s">
        <v>70</v>
      </c>
      <c r="H47" s="97"/>
      <c r="I47" s="98"/>
    </row>
    <row r="48" spans="1:9" ht="15" customHeight="1" x14ac:dyDescent="0.25">
      <c r="A48" s="94" t="s">
        <v>27</v>
      </c>
      <c r="B48" s="95"/>
      <c r="C48" s="95"/>
      <c r="D48" s="95"/>
      <c r="E48" s="95"/>
      <c r="F48" s="95" t="s">
        <v>28</v>
      </c>
      <c r="G48" s="95"/>
      <c r="H48" s="95"/>
      <c r="I48" s="96"/>
    </row>
    <row r="49" spans="1:9" ht="12.75" customHeight="1" x14ac:dyDescent="0.25">
      <c r="A49" s="83" t="s">
        <v>31</v>
      </c>
      <c r="B49" s="84"/>
      <c r="C49" s="75">
        <f>+C50+C51</f>
        <v>69664.934050000011</v>
      </c>
      <c r="D49" s="75"/>
      <c r="E49" s="5" t="s">
        <v>32</v>
      </c>
      <c r="F49" s="16">
        <f>+F50+F51</f>
        <v>60210.793746000003</v>
      </c>
      <c r="G49" s="7"/>
      <c r="H49" s="7"/>
      <c r="I49" s="11"/>
    </row>
    <row r="50" spans="1:9" ht="12.75" customHeight="1" x14ac:dyDescent="0.25">
      <c r="A50" s="81" t="s">
        <v>42</v>
      </c>
      <c r="B50" s="82"/>
      <c r="C50" s="74">
        <f>SUM(I18:I20)</f>
        <v>33077.132799999999</v>
      </c>
      <c r="D50" s="74"/>
      <c r="E50" s="8" t="s">
        <v>42</v>
      </c>
      <c r="F50" s="6">
        <f>+G13*0.0158</f>
        <v>20595.432246000004</v>
      </c>
      <c r="G50" s="7"/>
      <c r="H50" s="7"/>
      <c r="I50" s="11"/>
    </row>
    <row r="51" spans="1:9" ht="12.75" customHeight="1" x14ac:dyDescent="0.25">
      <c r="A51" s="81" t="s">
        <v>43</v>
      </c>
      <c r="B51" s="82"/>
      <c r="C51" s="74">
        <f>SUM(I39:I40)</f>
        <v>36587.801250000004</v>
      </c>
      <c r="D51" s="74"/>
      <c r="E51" s="8" t="s">
        <v>43</v>
      </c>
      <c r="F51" s="6">
        <f>+I37</f>
        <v>39615.361499999999</v>
      </c>
      <c r="G51" s="7"/>
      <c r="H51" s="7"/>
      <c r="I51" s="11"/>
    </row>
    <row r="52" spans="1:9" ht="12.75" customHeight="1" x14ac:dyDescent="0.25">
      <c r="A52" s="81"/>
      <c r="B52" s="82"/>
      <c r="C52" s="76"/>
      <c r="D52" s="76"/>
      <c r="E52" s="8"/>
      <c r="F52" s="17"/>
      <c r="G52" s="7"/>
      <c r="H52" s="7"/>
      <c r="I52" s="11"/>
    </row>
    <row r="53" spans="1:9" ht="12.75" customHeight="1" x14ac:dyDescent="0.25">
      <c r="A53" s="83" t="s">
        <v>36</v>
      </c>
      <c r="B53" s="84"/>
      <c r="C53" s="75">
        <f>+C54+C55</f>
        <v>359292.39985400008</v>
      </c>
      <c r="D53" s="75"/>
      <c r="E53" s="5" t="s">
        <v>37</v>
      </c>
      <c r="F53" s="16">
        <f>I12</f>
        <v>45670.361499999999</v>
      </c>
      <c r="G53" s="7"/>
      <c r="H53" s="7"/>
      <c r="I53" s="11"/>
    </row>
    <row r="54" spans="1:9" ht="12.75" customHeight="1" x14ac:dyDescent="0.25">
      <c r="A54" s="81" t="s">
        <v>42</v>
      </c>
      <c r="B54" s="82"/>
      <c r="C54" s="74">
        <f>+G13*(0.1642)</f>
        <v>214036.07435400004</v>
      </c>
      <c r="D54" s="74"/>
      <c r="E54" s="8" t="s">
        <v>42</v>
      </c>
      <c r="F54" s="6">
        <f>+I12</f>
        <v>45670.361499999999</v>
      </c>
      <c r="G54" s="7"/>
      <c r="H54" s="7"/>
      <c r="I54" s="11"/>
    </row>
    <row r="55" spans="1:9" ht="12.75" customHeight="1" x14ac:dyDescent="0.25">
      <c r="A55" s="81" t="s">
        <v>43</v>
      </c>
      <c r="B55" s="82"/>
      <c r="C55" s="74">
        <f>+I36</f>
        <v>145256.32550000001</v>
      </c>
      <c r="D55" s="74"/>
      <c r="E55" s="8"/>
      <c r="F55" s="9"/>
      <c r="G55" s="7"/>
      <c r="H55" s="7"/>
      <c r="I55" s="11"/>
    </row>
    <row r="56" spans="1:9" ht="12.75" customHeight="1" x14ac:dyDescent="0.25">
      <c r="A56" s="81"/>
      <c r="B56" s="82"/>
      <c r="C56" s="76"/>
      <c r="D56" s="76"/>
      <c r="E56" s="8"/>
      <c r="F56" s="9"/>
      <c r="G56" s="7"/>
      <c r="H56" s="7"/>
      <c r="I56" s="11"/>
    </row>
    <row r="57" spans="1:9" ht="12.75" customHeight="1" x14ac:dyDescent="0.25">
      <c r="A57" s="83" t="s">
        <v>39</v>
      </c>
      <c r="B57" s="84"/>
      <c r="C57" s="75">
        <f>+C58+C59</f>
        <v>159716.0845</v>
      </c>
      <c r="D57" s="75"/>
      <c r="E57" s="5" t="s">
        <v>40</v>
      </c>
      <c r="F57" s="16">
        <f>+F58</f>
        <v>424.62</v>
      </c>
      <c r="G57" s="7"/>
      <c r="H57" s="7"/>
      <c r="I57" s="11"/>
    </row>
    <row r="58" spans="1:9" ht="12.75" customHeight="1" x14ac:dyDescent="0.25">
      <c r="A58" s="81" t="s">
        <v>42</v>
      </c>
      <c r="B58" s="82"/>
      <c r="C58" s="74">
        <f>+I14+I17</f>
        <v>115810.723</v>
      </c>
      <c r="D58" s="74"/>
      <c r="E58" s="8" t="s">
        <v>42</v>
      </c>
      <c r="F58" s="6">
        <f>+I15</f>
        <v>424.62</v>
      </c>
      <c r="G58" s="7"/>
      <c r="H58" s="7"/>
      <c r="I58" s="11"/>
    </row>
    <row r="59" spans="1:9" ht="12.75" customHeight="1" x14ac:dyDescent="0.25">
      <c r="A59" s="81" t="s">
        <v>43</v>
      </c>
      <c r="B59" s="82"/>
      <c r="C59" s="74">
        <f>+I38</f>
        <v>43905.361499999999</v>
      </c>
      <c r="D59" s="74"/>
      <c r="E59" s="8"/>
      <c r="F59" s="9"/>
      <c r="G59" s="7"/>
      <c r="H59" s="7"/>
      <c r="I59" s="11"/>
    </row>
    <row r="60" spans="1:9" ht="15" customHeight="1" x14ac:dyDescent="0.25">
      <c r="A60" s="13"/>
      <c r="B60" s="7"/>
      <c r="C60" s="7"/>
      <c r="D60" s="7"/>
      <c r="E60" s="7"/>
      <c r="F60" s="7"/>
      <c r="G60" s="7"/>
      <c r="H60" s="7"/>
      <c r="I60" s="11"/>
    </row>
    <row r="61" spans="1:9" ht="17.25" customHeight="1" x14ac:dyDescent="0.25">
      <c r="A61" s="85" t="s">
        <v>41</v>
      </c>
      <c r="B61" s="86"/>
      <c r="C61" s="86"/>
      <c r="D61" s="86"/>
      <c r="E61" s="86"/>
      <c r="F61" s="86"/>
      <c r="G61" s="86"/>
      <c r="H61" s="86"/>
      <c r="I61" s="87"/>
    </row>
    <row r="62" spans="1:9" ht="15" customHeight="1" x14ac:dyDescent="0.25">
      <c r="A62" s="70" t="s">
        <v>72</v>
      </c>
      <c r="B62" s="70"/>
      <c r="C62" s="70"/>
      <c r="D62" s="70"/>
      <c r="E62" s="70"/>
      <c r="F62" s="70"/>
      <c r="G62" s="70"/>
      <c r="H62" s="70"/>
      <c r="I62" s="70"/>
    </row>
    <row r="63" spans="1:9" ht="15" customHeight="1" x14ac:dyDescent="0.25">
      <c r="A63" s="67" t="s">
        <v>83</v>
      </c>
      <c r="B63" s="68"/>
      <c r="C63" s="68"/>
      <c r="D63" s="68"/>
      <c r="E63" s="68"/>
      <c r="F63" s="68"/>
      <c r="G63" s="68"/>
      <c r="H63" s="68"/>
      <c r="I63" s="69"/>
    </row>
    <row r="64" spans="1:9" ht="15" customHeight="1" x14ac:dyDescent="0.25"/>
    <row r="65" spans="8:9" ht="15" customHeight="1" x14ac:dyDescent="0.25"/>
    <row r="66" spans="8:9" ht="15" customHeight="1" x14ac:dyDescent="0.25"/>
    <row r="67" spans="8:9" ht="15" customHeight="1" x14ac:dyDescent="0.25"/>
    <row r="68" spans="8:9" ht="15" customHeight="1" x14ac:dyDescent="0.25"/>
    <row r="69" spans="8:9" ht="15" customHeight="1" x14ac:dyDescent="0.25">
      <c r="H69" s="2" t="s">
        <v>29</v>
      </c>
      <c r="I69" s="2" t="s">
        <v>30</v>
      </c>
    </row>
    <row r="70" spans="8:9" ht="15" customHeight="1" x14ac:dyDescent="0.25">
      <c r="H70" s="3" t="s">
        <v>33</v>
      </c>
      <c r="I70" s="4">
        <f>+I42</f>
        <v>1198147.20025</v>
      </c>
    </row>
    <row r="71" spans="8:9" ht="15" customHeight="1" x14ac:dyDescent="0.25">
      <c r="H71" s="3" t="s">
        <v>34</v>
      </c>
      <c r="I71" s="4">
        <f>+C53</f>
        <v>359292.39985400008</v>
      </c>
    </row>
    <row r="72" spans="8:9" ht="15" customHeight="1" x14ac:dyDescent="0.25">
      <c r="H72" s="3" t="s">
        <v>35</v>
      </c>
      <c r="I72" s="4">
        <f>+C49</f>
        <v>69664.934050000011</v>
      </c>
    </row>
    <row r="73" spans="8:9" ht="15" customHeight="1" x14ac:dyDescent="0.25">
      <c r="H73" s="3" t="s">
        <v>21</v>
      </c>
      <c r="I73" s="4">
        <f>+C57</f>
        <v>159716.0845</v>
      </c>
    </row>
    <row r="74" spans="8:9" ht="15" customHeight="1" x14ac:dyDescent="0.25">
      <c r="H74" s="3" t="s">
        <v>38</v>
      </c>
      <c r="I74" s="4">
        <f>+F49</f>
        <v>60210.793746000003</v>
      </c>
    </row>
    <row r="75" spans="8:9" ht="15" customHeight="1" x14ac:dyDescent="0.25">
      <c r="H75" s="3" t="s">
        <v>18</v>
      </c>
      <c r="I75" s="4">
        <f>+F53</f>
        <v>45670.361499999999</v>
      </c>
    </row>
    <row r="76" spans="8:9" ht="15" customHeight="1" x14ac:dyDescent="0.25">
      <c r="H76" s="3" t="s">
        <v>66</v>
      </c>
      <c r="I76" s="4">
        <f>+F57</f>
        <v>424.62</v>
      </c>
    </row>
    <row r="77" spans="8:9" ht="15" customHeight="1" x14ac:dyDescent="0.25">
      <c r="I77" s="15">
        <f>SUM(I70:I76)</f>
        <v>1893126.3939</v>
      </c>
    </row>
    <row r="78" spans="8:9" ht="15" customHeight="1" x14ac:dyDescent="0.25"/>
    <row r="79" spans="8:9" ht="15" customHeight="1" x14ac:dyDescent="0.25"/>
    <row r="80" spans="8:9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</sheetData>
  <mergeCells count="88">
    <mergeCell ref="B6:C6"/>
    <mergeCell ref="D6:F6"/>
    <mergeCell ref="A2:I2"/>
    <mergeCell ref="A3:C3"/>
    <mergeCell ref="D3:I3"/>
    <mergeCell ref="A4:C4"/>
    <mergeCell ref="D4:I4"/>
    <mergeCell ref="D7:F7"/>
    <mergeCell ref="A8:B8"/>
    <mergeCell ref="C8:E8"/>
    <mergeCell ref="A9:B9"/>
    <mergeCell ref="C9:E9"/>
    <mergeCell ref="A10:H10"/>
    <mergeCell ref="A11:E11"/>
    <mergeCell ref="G11:H11"/>
    <mergeCell ref="G12:H12"/>
    <mergeCell ref="G13:H13"/>
    <mergeCell ref="G17:H17"/>
    <mergeCell ref="G18:H18"/>
    <mergeCell ref="G19:H19"/>
    <mergeCell ref="A19:D19"/>
    <mergeCell ref="G14:H14"/>
    <mergeCell ref="G15:H15"/>
    <mergeCell ref="G16:H16"/>
    <mergeCell ref="A21:H21"/>
    <mergeCell ref="A22:H22"/>
    <mergeCell ref="A23:E23"/>
    <mergeCell ref="G23:H23"/>
    <mergeCell ref="A20:D20"/>
    <mergeCell ref="G46:I46"/>
    <mergeCell ref="G39:H39"/>
    <mergeCell ref="G40:H40"/>
    <mergeCell ref="G29:H29"/>
    <mergeCell ref="G37:H37"/>
    <mergeCell ref="G38:H38"/>
    <mergeCell ref="G30:H30"/>
    <mergeCell ref="G31:H31"/>
    <mergeCell ref="G32:H32"/>
    <mergeCell ref="G33:H33"/>
    <mergeCell ref="A48:E48"/>
    <mergeCell ref="F48:I48"/>
    <mergeCell ref="A49:B49"/>
    <mergeCell ref="C49:D49"/>
    <mergeCell ref="G47:I47"/>
    <mergeCell ref="A53:B53"/>
    <mergeCell ref="A54:B54"/>
    <mergeCell ref="A55:B55"/>
    <mergeCell ref="A50:B50"/>
    <mergeCell ref="A51:B51"/>
    <mergeCell ref="A52:B52"/>
    <mergeCell ref="A59:B59"/>
    <mergeCell ref="C59:D59"/>
    <mergeCell ref="A61:I61"/>
    <mergeCell ref="A56:B56"/>
    <mergeCell ref="A57:B57"/>
    <mergeCell ref="A58:B58"/>
    <mergeCell ref="G36:H36"/>
    <mergeCell ref="A43:I43"/>
    <mergeCell ref="A12:D12"/>
    <mergeCell ref="A13:D13"/>
    <mergeCell ref="A14:D14"/>
    <mergeCell ref="A15:D15"/>
    <mergeCell ref="A16:D16"/>
    <mergeCell ref="A17:D17"/>
    <mergeCell ref="A18:D18"/>
    <mergeCell ref="A41:B41"/>
    <mergeCell ref="C41:D41"/>
    <mergeCell ref="A42:H42"/>
    <mergeCell ref="G25:H25"/>
    <mergeCell ref="G26:H26"/>
    <mergeCell ref="G27:H27"/>
    <mergeCell ref="G20:H20"/>
    <mergeCell ref="A1:I1"/>
    <mergeCell ref="A63:I63"/>
    <mergeCell ref="A62:I62"/>
    <mergeCell ref="A28:I28"/>
    <mergeCell ref="A24:I24"/>
    <mergeCell ref="A35:I35"/>
    <mergeCell ref="C50:D50"/>
    <mergeCell ref="C55:D55"/>
    <mergeCell ref="C54:D54"/>
    <mergeCell ref="C53:D53"/>
    <mergeCell ref="C58:D58"/>
    <mergeCell ref="C57:D57"/>
    <mergeCell ref="C56:D56"/>
    <mergeCell ref="C52:D52"/>
    <mergeCell ref="C51:D51"/>
    <mergeCell ref="G34:H34"/>
  </mergeCells>
  <pageMargins left="0.23622047244094491" right="0.23622047244094491" top="0.35433070866141736" bottom="0.35433070866141736" header="0.31496062992125984" footer="0.31496062992125984"/>
  <pageSetup paperSize="9" scale="74" orientation="portrait" horizontalDpi="300" verticalDpi="300" r:id="rId1"/>
  <ignoredErrors>
    <ignoredError sqref="I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Recibo de Sueldo </vt:lpstr>
    </vt:vector>
  </TitlesOfParts>
  <Manager>Ignacio Barrios</Manager>
  <Company>Ignacio online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Recibo de sueldos anexo III decreto 407-26</dc:title>
  <dc:subject>Recibo de sueldos</dc:subject>
  <dc:creator>Ignacio Barrios</dc:creator>
  <cp:keywords>Reforma Laboral: Recibo de Suedos: Ley 27802</cp:keywords>
  <dc:description/>
  <cp:lastModifiedBy>Ignacio Barrios</cp:lastModifiedBy>
  <cp:revision>2</cp:revision>
  <cp:lastPrinted>2026-06-03T11:58:05Z</cp:lastPrinted>
  <dcterms:created xsi:type="dcterms:W3CDTF">2026-06-01T13:48:05Z</dcterms:created>
  <dcterms:modified xsi:type="dcterms:W3CDTF">2026-06-03T19:52:30Z</dcterms:modified>
  <dc:language>en-US</dc:language>
</cp:coreProperties>
</file>