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ernandezg\Documents\Coordinacion - Trivia\"/>
    </mc:Choice>
  </mc:AlternateContent>
  <bookViews>
    <workbookView xWindow="0" yWindow="0" windowWidth="15360" windowHeight="8736"/>
  </bookViews>
  <sheets>
    <sheet name="Cálculo" sheetId="5" r:id="rId1"/>
    <sheet name="Hoja1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5" i="5" l="1"/>
  <c r="F79" i="5"/>
  <c r="F53" i="5"/>
  <c r="D91" i="5"/>
  <c r="F91" i="5" s="1"/>
  <c r="D90" i="5"/>
  <c r="D65" i="5"/>
  <c r="D64" i="5"/>
  <c r="F64" i="5" s="1"/>
  <c r="D42" i="5"/>
  <c r="F42" i="5" s="1"/>
  <c r="D41" i="5"/>
  <c r="F41" i="5" s="1"/>
  <c r="D40" i="5"/>
  <c r="F90" i="5"/>
  <c r="F65" i="5"/>
  <c r="F37" i="5"/>
  <c r="F38" i="5"/>
  <c r="D89" i="5"/>
  <c r="F87" i="5"/>
  <c r="F96" i="5" s="1"/>
  <c r="F86" i="5"/>
  <c r="D63" i="5"/>
  <c r="F61" i="5"/>
  <c r="F60" i="5"/>
  <c r="F99" i="5"/>
  <c r="F73" i="5"/>
  <c r="F88" i="5" l="1"/>
  <c r="F97" i="5" s="1"/>
  <c r="F98" i="5" s="1"/>
  <c r="F62" i="5"/>
  <c r="F66" i="5" s="1"/>
  <c r="F78" i="5"/>
  <c r="F80" i="5" s="1"/>
  <c r="F81" i="5" s="1"/>
  <c r="F52" i="5"/>
  <c r="F54" i="5" s="1"/>
  <c r="F55" i="5" s="1"/>
  <c r="F89" i="5"/>
  <c r="F70" i="5"/>
  <c r="F63" i="5"/>
  <c r="H65" i="5" s="1"/>
  <c r="F47" i="5"/>
  <c r="F40" i="5"/>
  <c r="H42" i="5" s="1"/>
  <c r="H91" i="5" l="1"/>
  <c r="F92" i="5" s="1"/>
  <c r="F104" i="5"/>
  <c r="F106" i="5" s="1"/>
  <c r="F107" i="5" s="1"/>
  <c r="F71" i="5"/>
  <c r="F72" i="5" s="1"/>
  <c r="F100" i="5" s="1"/>
  <c r="F101" i="5" s="1"/>
  <c r="F102" i="5" s="1"/>
  <c r="F39" i="5"/>
  <c r="F43" i="5" l="1"/>
  <c r="F48" i="5" s="1"/>
  <c r="F49" i="5" s="1"/>
  <c r="F50" i="5" s="1"/>
  <c r="F74" i="5"/>
  <c r="F75" i="5" s="1"/>
  <c r="F76" i="5" s="1"/>
</calcChain>
</file>

<file path=xl/sharedStrings.xml><?xml version="1.0" encoding="utf-8"?>
<sst xmlns="http://schemas.openxmlformats.org/spreadsheetml/2006/main" count="86" uniqueCount="40">
  <si>
    <t>Cálculo del monto deducible por honorarios de los directores o socios gerentes</t>
  </si>
  <si>
    <t>( LIG Art. 91 i)  - DR Art.222 y 223)</t>
  </si>
  <si>
    <t>Verificación del límite para su deducción:</t>
  </si>
  <si>
    <t>25% sobre la utilidad contable</t>
  </si>
  <si>
    <t>De acuerdo a las modificaciones introducidas por la Ley 27.630 en su artículo 3º con aplicación para los ejercicios iniciados a partir del</t>
  </si>
  <si>
    <t>01/01/2021, la tasa del impuesto se calcula en función a una tabla que tiene en cuenta el rango de utilidad obtenido por la empresa</t>
  </si>
  <si>
    <t>Esto implica que la fórmula para determinar el tope de honorarios a los directores o socios administradores, varía respecto a la que</t>
  </si>
  <si>
    <t>se utilizaba habitualmente, debiendo considerarse diferentes variables según el tramo en que se ubique la utilidad</t>
  </si>
  <si>
    <t>Para poder visualizarlo mejor, copiamos el cuadro de alicuotas:</t>
  </si>
  <si>
    <t>Datos a completar manualmente:</t>
  </si>
  <si>
    <t>Utilidad contable del ejercicio Ajustada antes del Impuesto a las Ganancias (UC)</t>
  </si>
  <si>
    <t>Resultado impositivo del ejercicio, sin incluir honorarios al directorio (RI)</t>
  </si>
  <si>
    <t>Cantidad de Perceptores Varones (art. 1, L. 24.698)</t>
  </si>
  <si>
    <t>Cantidad de Perceptores Mujeres (art. 6, L. 27.630)</t>
  </si>
  <si>
    <t>Cantidad de Perceptores Travestis, Transexuales y Transgéneros (art. 6, L. 27.630)</t>
  </si>
  <si>
    <t>Los datos obrantes a continuación se completan automáticamente:</t>
  </si>
  <si>
    <t>1er. Tramo (hasta $5.000.000)</t>
  </si>
  <si>
    <t>Límite Global de los Honorarios deducibles (a)</t>
  </si>
  <si>
    <t>Tope por perceptor varón $12.500 (b)</t>
  </si>
  <si>
    <t>Cantidad de perceptores</t>
  </si>
  <si>
    <t>Tope por perceptor mujer $17.500 (b)</t>
  </si>
  <si>
    <t>Tope por perceptor travesti, transexual y trangénero $20.000 (b)</t>
  </si>
  <si>
    <t>Sumatoria (b)</t>
  </si>
  <si>
    <t>Tope de la deducción (el mayor entre a y b)</t>
  </si>
  <si>
    <t>Comprobación</t>
  </si>
  <si>
    <t>Resultado Impositivo</t>
  </si>
  <si>
    <t>menos Límite Global de los Honorarios deducibles</t>
  </si>
  <si>
    <t>Resultado Impositivo determinado</t>
  </si>
  <si>
    <t>Aplicación de la Tasa del Impuesto</t>
  </si>
  <si>
    <t>Resultado Contable</t>
  </si>
  <si>
    <t>menos Impuesto a las ganancias</t>
  </si>
  <si>
    <t>Resultado Contable Neto</t>
  </si>
  <si>
    <t>Tope 25%</t>
  </si>
  <si>
    <t>2do. Tramo (hasta $50.000.000)</t>
  </si>
  <si>
    <t>Suma Fija (c)</t>
  </si>
  <si>
    <t>Excedente</t>
  </si>
  <si>
    <t>Aplicación de la Tasa del Impuesto (d)</t>
  </si>
  <si>
    <t>Total (c)+(d)</t>
  </si>
  <si>
    <t>3er. Tramo (más $50.000.000 en adelante)</t>
  </si>
  <si>
    <t>Cantidad de Perceptores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</si>
</sst>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5" fillId="2" borderId="3" xfId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9" fontId="3" fillId="0" borderId="0" xfId="0" applyNumberFormat="1" applyFont="1" applyProtection="1">
      <protection locked="0"/>
    </xf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43" fontId="5" fillId="2" borderId="3" xfId="1" applyFont="1" applyFill="1" applyBorder="1" applyProtection="1">
      <protection hidden="1"/>
    </xf>
    <xf numFmtId="0" fontId="4" fillId="0" borderId="0" xfId="0" applyFont="1" applyProtection="1">
      <protection hidden="1"/>
    </xf>
    <xf numFmtId="43" fontId="5" fillId="0" borderId="3" xfId="1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43" fontId="5" fillId="0" borderId="5" xfId="1" applyFont="1" applyFill="1" applyBorder="1" applyProtection="1">
      <protection hidden="1"/>
    </xf>
    <xf numFmtId="43" fontId="5" fillId="0" borderId="3" xfId="1" applyFont="1" applyBorder="1" applyProtection="1">
      <protection hidden="1"/>
    </xf>
    <xf numFmtId="43" fontId="6" fillId="0" borderId="4" xfId="1" applyFont="1" applyFill="1" applyBorder="1" applyProtection="1">
      <protection hidden="1"/>
    </xf>
    <xf numFmtId="43" fontId="5" fillId="0" borderId="3" xfId="0" applyNumberFormat="1" applyFont="1" applyBorder="1" applyProtection="1">
      <protection hidden="1"/>
    </xf>
    <xf numFmtId="43" fontId="5" fillId="0" borderId="5" xfId="0" applyNumberFormat="1" applyFont="1" applyBorder="1" applyProtection="1">
      <protection hidden="1"/>
    </xf>
    <xf numFmtId="43" fontId="5" fillId="0" borderId="4" xfId="0" applyNumberFormat="1" applyFont="1" applyBorder="1" applyProtection="1">
      <protection hidden="1"/>
    </xf>
    <xf numFmtId="9" fontId="3" fillId="0" borderId="0" xfId="0" applyNumberFormat="1" applyFont="1" applyProtection="1">
      <protection hidden="1"/>
    </xf>
    <xf numFmtId="43" fontId="6" fillId="0" borderId="4" xfId="0" applyNumberFormat="1" applyFont="1" applyBorder="1" applyProtection="1">
      <protection hidden="1"/>
    </xf>
    <xf numFmtId="43" fontId="5" fillId="0" borderId="4" xfId="1" applyFont="1" applyFill="1" applyBorder="1" applyProtection="1">
      <protection hidden="1"/>
    </xf>
    <xf numFmtId="43" fontId="3" fillId="0" borderId="0" xfId="1" applyFont="1" applyFill="1" applyProtection="1">
      <protection hidden="1"/>
    </xf>
    <xf numFmtId="43" fontId="5" fillId="0" borderId="6" xfId="0" applyNumberFormat="1" applyFont="1" applyBorder="1" applyProtection="1">
      <protection hidden="1"/>
    </xf>
    <xf numFmtId="43" fontId="6" fillId="0" borderId="4" xfId="0" applyNumberFormat="1" applyFont="1" applyBorder="1" applyAlignment="1" applyProtection="1">
      <alignment horizontal="right"/>
      <protection hidden="1"/>
    </xf>
    <xf numFmtId="43" fontId="6" fillId="0" borderId="4" xfId="1" applyFont="1" applyFill="1" applyBorder="1" applyAlignment="1" applyProtection="1">
      <alignment horizontal="right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5</xdr:col>
      <xdr:colOff>502285</xdr:colOff>
      <xdr:row>22</xdr:row>
      <xdr:rowOff>38100</xdr:rowOff>
    </xdr:to>
    <xdr:pic>
      <xdr:nvPicPr>
        <xdr:cNvPr id="2" name="Imagen 1" descr="http://servicios.infoleg.gob.ar/infolegInternet/anexos/350000-354999/350982/ley2763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266950"/>
          <a:ext cx="601408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752475</xdr:colOff>
      <xdr:row>0</xdr:row>
      <xdr:rowOff>28575</xdr:rowOff>
    </xdr:from>
    <xdr:to>
      <xdr:col>8</xdr:col>
      <xdr:colOff>269876</xdr:colOff>
      <xdr:row>5</xdr:row>
      <xdr:rowOff>76199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1263" t="9116" r="30592" b="81117"/>
        <a:stretch/>
      </xdr:blipFill>
      <xdr:spPr>
        <a:xfrm>
          <a:off x="2714625" y="28575"/>
          <a:ext cx="4962526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107"/>
  <sheetViews>
    <sheetView tabSelected="1" zoomScale="120" zoomScaleNormal="120" workbookViewId="0">
      <selection activeCell="F26" sqref="F26"/>
    </sheetView>
  </sheetViews>
  <sheetFormatPr baseColWidth="10" defaultColWidth="11.5546875" defaultRowHeight="10.199999999999999" x14ac:dyDescent="0.2"/>
  <cols>
    <col min="1" max="1" width="11.5546875" style="6"/>
    <col min="2" max="2" width="40" style="6" customWidth="1"/>
    <col min="3" max="3" width="21.33203125" style="6" customWidth="1"/>
    <col min="4" max="4" width="7.33203125" style="6" customWidth="1"/>
    <col min="5" max="5" width="13.88671875" style="6" customWidth="1"/>
    <col min="6" max="6" width="15.6640625" style="6" bestFit="1" customWidth="1"/>
    <col min="7" max="7" width="11.33203125" style="6" customWidth="1"/>
    <col min="8" max="16384" width="11.5546875" style="6"/>
  </cols>
  <sheetData>
    <row r="8" spans="1:9" x14ac:dyDescent="0.2">
      <c r="A8" s="3" t="s">
        <v>0</v>
      </c>
      <c r="B8" s="4"/>
      <c r="C8" s="4"/>
      <c r="D8" s="4"/>
      <c r="E8" s="4"/>
      <c r="F8" s="5"/>
      <c r="G8" s="4" t="s">
        <v>1</v>
      </c>
      <c r="H8" s="5"/>
      <c r="I8" s="5"/>
    </row>
    <row r="9" spans="1:9" x14ac:dyDescent="0.2">
      <c r="A9" s="7"/>
      <c r="B9" s="7"/>
      <c r="C9" s="7"/>
      <c r="D9" s="7"/>
      <c r="E9" s="7"/>
      <c r="G9" s="8"/>
    </row>
    <row r="10" spans="1:9" x14ac:dyDescent="0.2">
      <c r="A10" s="7" t="s">
        <v>2</v>
      </c>
      <c r="B10" s="7"/>
      <c r="C10" s="7"/>
      <c r="D10" s="7" t="s">
        <v>3</v>
      </c>
      <c r="E10" s="7"/>
      <c r="G10" s="8"/>
    </row>
    <row r="11" spans="1:9" x14ac:dyDescent="0.2">
      <c r="A11" s="7"/>
      <c r="B11" s="7"/>
      <c r="C11" s="7"/>
      <c r="D11" s="7"/>
      <c r="E11" s="7"/>
      <c r="G11" s="8"/>
    </row>
    <row r="12" spans="1:9" x14ac:dyDescent="0.2">
      <c r="A12" s="7" t="s">
        <v>4</v>
      </c>
      <c r="B12" s="7"/>
      <c r="C12" s="7"/>
      <c r="D12" s="7"/>
      <c r="E12" s="7"/>
      <c r="G12" s="8"/>
    </row>
    <row r="13" spans="1:9" x14ac:dyDescent="0.2">
      <c r="A13" s="7" t="s">
        <v>5</v>
      </c>
      <c r="B13" s="7"/>
      <c r="C13" s="7"/>
      <c r="D13" s="7"/>
      <c r="E13" s="7"/>
      <c r="G13" s="8"/>
    </row>
    <row r="14" spans="1:9" x14ac:dyDescent="0.2">
      <c r="A14" s="7" t="s">
        <v>6</v>
      </c>
      <c r="B14" s="7"/>
      <c r="C14" s="7"/>
      <c r="D14" s="7"/>
      <c r="E14" s="7"/>
      <c r="G14" s="8"/>
    </row>
    <row r="15" spans="1:9" x14ac:dyDescent="0.2">
      <c r="A15" s="7" t="s">
        <v>7</v>
      </c>
      <c r="B15" s="7"/>
      <c r="C15" s="7"/>
      <c r="D15" s="7"/>
      <c r="E15" s="7"/>
      <c r="G15" s="8"/>
    </row>
    <row r="16" spans="1:9" x14ac:dyDescent="0.2">
      <c r="A16" s="7" t="s">
        <v>8</v>
      </c>
      <c r="B16" s="7"/>
      <c r="C16" s="7"/>
      <c r="D16" s="7"/>
      <c r="E16" s="7"/>
      <c r="G16" s="8"/>
    </row>
    <row r="17" spans="1:7" x14ac:dyDescent="0.2">
      <c r="A17" s="7"/>
      <c r="B17" s="7"/>
      <c r="C17" s="7"/>
      <c r="D17" s="7"/>
      <c r="E17" s="7"/>
      <c r="G17" s="8"/>
    </row>
    <row r="18" spans="1:7" x14ac:dyDescent="0.2">
      <c r="A18" s="7"/>
      <c r="C18" s="7"/>
      <c r="D18" s="7"/>
      <c r="E18" s="7"/>
      <c r="G18" s="8"/>
    </row>
    <row r="19" spans="1:7" x14ac:dyDescent="0.2">
      <c r="A19" s="7"/>
      <c r="B19" s="7"/>
      <c r="C19" s="7"/>
      <c r="D19" s="7"/>
      <c r="E19" s="7"/>
      <c r="G19" s="8"/>
    </row>
    <row r="20" spans="1:7" x14ac:dyDescent="0.2">
      <c r="A20" s="7"/>
      <c r="B20" s="7"/>
      <c r="C20" s="7"/>
      <c r="D20" s="7"/>
      <c r="E20" s="7"/>
      <c r="G20" s="8"/>
    </row>
    <row r="21" spans="1:7" x14ac:dyDescent="0.2">
      <c r="A21" s="7"/>
      <c r="B21" s="7"/>
      <c r="C21" s="7"/>
      <c r="D21" s="7"/>
      <c r="E21" s="7"/>
      <c r="G21" s="8"/>
    </row>
    <row r="22" spans="1:7" x14ac:dyDescent="0.2">
      <c r="A22" s="7"/>
      <c r="B22" s="7"/>
      <c r="C22" s="7"/>
      <c r="D22" s="7"/>
      <c r="E22" s="7"/>
      <c r="G22" s="8"/>
    </row>
    <row r="23" spans="1:7" x14ac:dyDescent="0.2">
      <c r="A23" s="7"/>
      <c r="B23" s="7"/>
      <c r="C23" s="7"/>
      <c r="D23" s="7"/>
      <c r="E23" s="7"/>
      <c r="G23" s="8"/>
    </row>
    <row r="24" spans="1:7" x14ac:dyDescent="0.2">
      <c r="A24" s="7"/>
      <c r="B24" s="7"/>
      <c r="C24" s="7"/>
      <c r="D24" s="7"/>
      <c r="E24" s="7"/>
      <c r="G24" s="8"/>
    </row>
    <row r="25" spans="1:7" x14ac:dyDescent="0.2">
      <c r="A25" s="9" t="s">
        <v>9</v>
      </c>
      <c r="G25" s="8"/>
    </row>
    <row r="26" spans="1:7" x14ac:dyDescent="0.2">
      <c r="A26" s="6" t="s">
        <v>10</v>
      </c>
      <c r="F26" s="1">
        <v>0</v>
      </c>
      <c r="G26" s="8"/>
    </row>
    <row r="27" spans="1:7" x14ac:dyDescent="0.2">
      <c r="A27" s="6" t="s">
        <v>11</v>
      </c>
      <c r="F27" s="1">
        <v>0</v>
      </c>
      <c r="G27" s="8"/>
    </row>
    <row r="28" spans="1:7" x14ac:dyDescent="0.2">
      <c r="A28" s="6" t="s">
        <v>12</v>
      </c>
      <c r="F28" s="2"/>
      <c r="G28" s="8"/>
    </row>
    <row r="29" spans="1:7" x14ac:dyDescent="0.2">
      <c r="A29" s="6" t="s">
        <v>13</v>
      </c>
      <c r="F29" s="2"/>
      <c r="G29" s="8"/>
    </row>
    <row r="30" spans="1:7" x14ac:dyDescent="0.2">
      <c r="A30" s="6" t="s">
        <v>14</v>
      </c>
      <c r="F30" s="2"/>
      <c r="G30" s="8"/>
    </row>
    <row r="32" spans="1:7" s="9" customFormat="1" x14ac:dyDescent="0.2">
      <c r="A32" s="10" t="s">
        <v>15</v>
      </c>
      <c r="B32" s="10"/>
      <c r="C32" s="10"/>
      <c r="D32" s="10"/>
      <c r="E32" s="10"/>
    </row>
    <row r="33" spans="1:8" x14ac:dyDescent="0.2">
      <c r="A33" s="7"/>
      <c r="B33" s="7"/>
      <c r="C33" s="7"/>
      <c r="D33" s="7"/>
      <c r="E33" s="7"/>
    </row>
    <row r="34" spans="1:8" x14ac:dyDescent="0.2">
      <c r="A34" s="10" t="s">
        <v>16</v>
      </c>
      <c r="B34" s="7"/>
      <c r="C34" s="7"/>
      <c r="D34" s="7"/>
      <c r="E34" s="7"/>
      <c r="G34" s="8"/>
    </row>
    <row r="35" spans="1:8" x14ac:dyDescent="0.2">
      <c r="A35" s="10"/>
      <c r="B35" s="7"/>
      <c r="C35" s="7"/>
      <c r="D35" s="7"/>
      <c r="E35" s="7"/>
      <c r="G35" s="8"/>
    </row>
    <row r="36" spans="1:8" x14ac:dyDescent="0.2">
      <c r="A36" s="10"/>
      <c r="B36" s="7"/>
      <c r="C36" s="7"/>
      <c r="D36" s="7"/>
      <c r="E36" s="7"/>
      <c r="G36" s="8"/>
    </row>
    <row r="37" spans="1:8" x14ac:dyDescent="0.2">
      <c r="A37" s="7" t="s">
        <v>10</v>
      </c>
      <c r="B37" s="7"/>
      <c r="C37" s="7"/>
      <c r="D37" s="13"/>
      <c r="E37" s="14"/>
      <c r="F37" s="15">
        <f>IF($F$26&gt;5000000,0,$F$26)</f>
        <v>0</v>
      </c>
      <c r="G37" s="16"/>
      <c r="H37" s="14"/>
    </row>
    <row r="38" spans="1:8" x14ac:dyDescent="0.2">
      <c r="A38" s="7" t="s">
        <v>11</v>
      </c>
      <c r="B38" s="7"/>
      <c r="C38" s="7"/>
      <c r="D38" s="13"/>
      <c r="E38" s="14"/>
      <c r="F38" s="15">
        <f>IF($F$26&gt;5000000,0,$F$27)</f>
        <v>0</v>
      </c>
      <c r="G38" s="16"/>
      <c r="H38" s="14"/>
    </row>
    <row r="39" spans="1:8" x14ac:dyDescent="0.2">
      <c r="A39" s="7" t="s">
        <v>17</v>
      </c>
      <c r="B39" s="7"/>
      <c r="C39" s="7"/>
      <c r="D39" s="13"/>
      <c r="E39" s="14"/>
      <c r="F39" s="17">
        <f>(((0.25*F37)-(0.0625*F38))/0.9375)</f>
        <v>0</v>
      </c>
      <c r="G39" s="16"/>
      <c r="H39" s="14"/>
    </row>
    <row r="40" spans="1:8" x14ac:dyDescent="0.2">
      <c r="A40" s="7" t="s">
        <v>18</v>
      </c>
      <c r="B40" s="7"/>
      <c r="C40" s="11" t="s">
        <v>19</v>
      </c>
      <c r="D40" s="18">
        <f>IF($F$26&gt;5000000,0,$F$28)</f>
        <v>0</v>
      </c>
      <c r="E40" s="14"/>
      <c r="F40" s="19">
        <f>+D40*12500</f>
        <v>0</v>
      </c>
      <c r="G40" s="16"/>
      <c r="H40" s="14"/>
    </row>
    <row r="41" spans="1:8" x14ac:dyDescent="0.2">
      <c r="A41" s="7" t="s">
        <v>20</v>
      </c>
      <c r="B41" s="7"/>
      <c r="C41" s="11" t="s">
        <v>19</v>
      </c>
      <c r="D41" s="18">
        <f>IF($F$26&gt;5000000,0,$F$29)</f>
        <v>0</v>
      </c>
      <c r="E41" s="14"/>
      <c r="F41" s="19">
        <f>+D41*17500</f>
        <v>0</v>
      </c>
      <c r="G41" s="16"/>
      <c r="H41" s="14"/>
    </row>
    <row r="42" spans="1:8" ht="10.8" thickBot="1" x14ac:dyDescent="0.25">
      <c r="A42" s="7" t="s">
        <v>21</v>
      </c>
      <c r="B42" s="7"/>
      <c r="C42" s="11" t="s">
        <v>19</v>
      </c>
      <c r="D42" s="18">
        <f>IF($F$26&gt;5000000,0,$F$30)</f>
        <v>0</v>
      </c>
      <c r="E42" s="14"/>
      <c r="F42" s="19">
        <f>+D42*20000</f>
        <v>0</v>
      </c>
      <c r="G42" s="14" t="s">
        <v>22</v>
      </c>
      <c r="H42" s="20">
        <f>SUM(F40:F42)</f>
        <v>0</v>
      </c>
    </row>
    <row r="43" spans="1:8" ht="10.8" thickBot="1" x14ac:dyDescent="0.25">
      <c r="A43" s="7" t="s">
        <v>23</v>
      </c>
      <c r="B43" s="7"/>
      <c r="C43" s="7"/>
      <c r="D43" s="14"/>
      <c r="E43" s="13"/>
      <c r="F43" s="21">
        <f>MAX(F39,H42)</f>
        <v>0</v>
      </c>
      <c r="G43" s="16"/>
      <c r="H43" s="14"/>
    </row>
    <row r="44" spans="1:8" x14ac:dyDescent="0.2">
      <c r="A44" s="7"/>
      <c r="B44" s="7"/>
      <c r="C44" s="7"/>
      <c r="D44" s="13"/>
      <c r="E44" s="13"/>
      <c r="F44" s="14"/>
      <c r="G44" s="16"/>
      <c r="H44" s="14"/>
    </row>
    <row r="45" spans="1:8" x14ac:dyDescent="0.2">
      <c r="A45" s="7" t="s">
        <v>24</v>
      </c>
      <c r="B45" s="7"/>
      <c r="C45" s="7"/>
      <c r="D45" s="13"/>
      <c r="E45" s="13"/>
      <c r="F45" s="14"/>
      <c r="G45" s="16"/>
      <c r="H45" s="14"/>
    </row>
    <row r="46" spans="1:8" x14ac:dyDescent="0.2">
      <c r="A46" s="7"/>
      <c r="B46" s="7"/>
      <c r="C46" s="7"/>
      <c r="D46" s="13"/>
      <c r="E46" s="13"/>
      <c r="F46" s="14"/>
      <c r="G46" s="16"/>
      <c r="H46" s="14"/>
    </row>
    <row r="47" spans="1:8" x14ac:dyDescent="0.2">
      <c r="A47" s="7" t="s">
        <v>25</v>
      </c>
      <c r="B47" s="7"/>
      <c r="C47" s="7"/>
      <c r="D47" s="13"/>
      <c r="E47" s="13"/>
      <c r="F47" s="22">
        <f>+F38</f>
        <v>0</v>
      </c>
      <c r="G47" s="16"/>
      <c r="H47" s="14"/>
    </row>
    <row r="48" spans="1:8" ht="10.8" thickBot="1" x14ac:dyDescent="0.25">
      <c r="A48" s="7" t="s">
        <v>26</v>
      </c>
      <c r="B48" s="7"/>
      <c r="C48" s="7"/>
      <c r="D48" s="13"/>
      <c r="E48" s="13"/>
      <c r="F48" s="23">
        <f>+F43</f>
        <v>0</v>
      </c>
      <c r="G48" s="16"/>
      <c r="H48" s="14"/>
    </row>
    <row r="49" spans="1:8" ht="10.8" thickBot="1" x14ac:dyDescent="0.25">
      <c r="A49" s="7" t="s">
        <v>27</v>
      </c>
      <c r="B49" s="7"/>
      <c r="C49" s="7"/>
      <c r="D49" s="13"/>
      <c r="E49" s="13"/>
      <c r="F49" s="24">
        <f>+F47-F48</f>
        <v>0</v>
      </c>
      <c r="G49" s="16"/>
      <c r="H49" s="14"/>
    </row>
    <row r="50" spans="1:8" ht="10.8" thickBot="1" x14ac:dyDescent="0.25">
      <c r="A50" s="12" t="s">
        <v>28</v>
      </c>
      <c r="B50" s="7"/>
      <c r="C50" s="7"/>
      <c r="D50" s="13"/>
      <c r="E50" s="25">
        <v>0.25</v>
      </c>
      <c r="F50" s="26">
        <f>+F49*E50</f>
        <v>0</v>
      </c>
      <c r="G50" s="16"/>
      <c r="H50" s="14"/>
    </row>
    <row r="51" spans="1:8" x14ac:dyDescent="0.2">
      <c r="A51" s="7"/>
      <c r="B51" s="7"/>
      <c r="C51" s="7"/>
      <c r="D51" s="13"/>
      <c r="E51" s="13"/>
      <c r="F51" s="14"/>
      <c r="G51" s="14"/>
      <c r="H51" s="14"/>
    </row>
    <row r="52" spans="1:8" x14ac:dyDescent="0.2">
      <c r="A52" s="7" t="s">
        <v>29</v>
      </c>
      <c r="B52" s="7"/>
      <c r="C52" s="7"/>
      <c r="D52" s="13"/>
      <c r="E52" s="13"/>
      <c r="F52" s="17">
        <f>+F37</f>
        <v>0</v>
      </c>
      <c r="G52" s="14"/>
      <c r="H52" s="14"/>
    </row>
    <row r="53" spans="1:8" ht="10.8" thickBot="1" x14ac:dyDescent="0.25">
      <c r="A53" s="7" t="s">
        <v>30</v>
      </c>
      <c r="B53" s="7"/>
      <c r="C53" s="7"/>
      <c r="D53" s="13"/>
      <c r="E53" s="13"/>
      <c r="F53" s="19">
        <f>IF($F$26&gt;5000000,0,(((0.25*F27)-(0.0625*F26))/0.9375)
)</f>
        <v>0</v>
      </c>
      <c r="G53" s="14"/>
      <c r="H53" s="14"/>
    </row>
    <row r="54" spans="1:8" ht="10.8" thickBot="1" x14ac:dyDescent="0.25">
      <c r="A54" s="7" t="s">
        <v>31</v>
      </c>
      <c r="B54" s="7"/>
      <c r="C54" s="7"/>
      <c r="D54" s="13"/>
      <c r="E54" s="13"/>
      <c r="F54" s="27">
        <f>+F52-F53</f>
        <v>0</v>
      </c>
      <c r="G54" s="14"/>
      <c r="H54" s="14"/>
    </row>
    <row r="55" spans="1:8" ht="10.8" thickBot="1" x14ac:dyDescent="0.25">
      <c r="A55" s="7" t="s">
        <v>32</v>
      </c>
      <c r="B55" s="7"/>
      <c r="C55" s="7"/>
      <c r="D55" s="13"/>
      <c r="E55" s="13"/>
      <c r="F55" s="21">
        <f>+F54*0.25</f>
        <v>0</v>
      </c>
      <c r="G55" s="14"/>
      <c r="H55" s="14"/>
    </row>
    <row r="56" spans="1:8" x14ac:dyDescent="0.2">
      <c r="A56" s="7"/>
      <c r="B56" s="7"/>
      <c r="C56" s="7"/>
      <c r="D56" s="13"/>
      <c r="E56" s="13"/>
      <c r="F56" s="14"/>
      <c r="G56" s="14"/>
      <c r="H56" s="14"/>
    </row>
    <row r="57" spans="1:8" x14ac:dyDescent="0.2">
      <c r="A57" s="10" t="s">
        <v>33</v>
      </c>
      <c r="B57" s="7"/>
      <c r="C57" s="7"/>
      <c r="D57" s="13"/>
      <c r="E57" s="13"/>
      <c r="F57" s="14"/>
      <c r="G57" s="14"/>
      <c r="H57" s="14"/>
    </row>
    <row r="58" spans="1:8" x14ac:dyDescent="0.2">
      <c r="A58" s="10"/>
      <c r="B58" s="7"/>
      <c r="C58" s="7"/>
      <c r="D58" s="13"/>
      <c r="E58" s="13"/>
      <c r="F58" s="14"/>
      <c r="G58" s="14"/>
      <c r="H58" s="14"/>
    </row>
    <row r="59" spans="1:8" x14ac:dyDescent="0.2">
      <c r="A59" s="10"/>
      <c r="B59" s="7"/>
      <c r="C59" s="7"/>
      <c r="D59" s="13"/>
      <c r="E59" s="13"/>
      <c r="F59" s="14"/>
      <c r="G59" s="14"/>
      <c r="H59" s="14"/>
    </row>
    <row r="60" spans="1:8" x14ac:dyDescent="0.2">
      <c r="A60" s="7" t="s">
        <v>10</v>
      </c>
      <c r="B60" s="7"/>
      <c r="C60" s="7"/>
      <c r="D60" s="13"/>
      <c r="E60" s="14"/>
      <c r="F60" s="15">
        <f>IF(AND($F$26&gt;5000000,$F26&lt;50000000),$F$26,0)</f>
        <v>0</v>
      </c>
      <c r="G60" s="14"/>
      <c r="H60" s="14"/>
    </row>
    <row r="61" spans="1:8" x14ac:dyDescent="0.2">
      <c r="A61" s="7" t="s">
        <v>11</v>
      </c>
      <c r="B61" s="7"/>
      <c r="C61" s="7"/>
      <c r="D61" s="13"/>
      <c r="E61" s="14"/>
      <c r="F61" s="15">
        <f>IF(AND($F$26&gt;5000000,$F26&lt;50000000),$F$27,0)</f>
        <v>0</v>
      </c>
      <c r="G61" s="14"/>
      <c r="H61" s="14"/>
    </row>
    <row r="62" spans="1:8" x14ac:dyDescent="0.2">
      <c r="A62" s="7" t="s">
        <v>17</v>
      </c>
      <c r="B62" s="7"/>
      <c r="C62" s="7"/>
      <c r="D62" s="13"/>
      <c r="E62" s="14"/>
      <c r="F62" s="17">
        <f>IF(AND($F$26&gt;5000000,$F26&lt;50000000),((375000+(0.25*F60)-(0.075*F61)-312500)/0.925),0)</f>
        <v>0</v>
      </c>
      <c r="G62" s="14"/>
      <c r="H62" s="14"/>
    </row>
    <row r="63" spans="1:8" x14ac:dyDescent="0.2">
      <c r="A63" s="7" t="s">
        <v>18</v>
      </c>
      <c r="B63" s="7"/>
      <c r="C63" s="11" t="s">
        <v>19</v>
      </c>
      <c r="D63" s="18">
        <f>IF(AND($F$26&gt;5000000,$F26&lt;50000000),$F$28,0)</f>
        <v>0</v>
      </c>
      <c r="E63" s="14"/>
      <c r="F63" s="19">
        <f>+D63*12500</f>
        <v>0</v>
      </c>
      <c r="G63" s="14"/>
      <c r="H63" s="14"/>
    </row>
    <row r="64" spans="1:8" x14ac:dyDescent="0.2">
      <c r="A64" s="7" t="s">
        <v>20</v>
      </c>
      <c r="B64" s="7"/>
      <c r="C64" s="11" t="s">
        <v>19</v>
      </c>
      <c r="D64" s="18">
        <f>IF(AND($F$26&gt;5000000,$F26&lt;50000000),$F$29,0)</f>
        <v>0</v>
      </c>
      <c r="E64" s="14"/>
      <c r="F64" s="19">
        <f t="shared" ref="F64:F65" si="0">+D64*12500</f>
        <v>0</v>
      </c>
      <c r="G64" s="16"/>
      <c r="H64" s="14"/>
    </row>
    <row r="65" spans="1:8" ht="10.8" thickBot="1" x14ac:dyDescent="0.25">
      <c r="A65" s="7" t="s">
        <v>21</v>
      </c>
      <c r="B65" s="7"/>
      <c r="C65" s="11" t="s">
        <v>19</v>
      </c>
      <c r="D65" s="18">
        <f>IF(AND($F$26&gt;5000000,$F26&lt;50000000),$F$30,0)</f>
        <v>0</v>
      </c>
      <c r="E65" s="14"/>
      <c r="F65" s="19">
        <f t="shared" si="0"/>
        <v>0</v>
      </c>
      <c r="G65" s="14" t="s">
        <v>22</v>
      </c>
      <c r="H65" s="20">
        <f>SUM(F63:F65)</f>
        <v>0</v>
      </c>
    </row>
    <row r="66" spans="1:8" ht="10.8" thickBot="1" x14ac:dyDescent="0.25">
      <c r="A66" s="7" t="s">
        <v>23</v>
      </c>
      <c r="B66" s="7"/>
      <c r="C66" s="7"/>
      <c r="D66" s="14"/>
      <c r="E66" s="13"/>
      <c r="F66" s="21">
        <f>MAX(F62,HF65)</f>
        <v>0</v>
      </c>
      <c r="G66" s="14"/>
      <c r="H66" s="14"/>
    </row>
    <row r="67" spans="1:8" x14ac:dyDescent="0.2">
      <c r="A67" s="7"/>
      <c r="B67" s="7"/>
      <c r="C67" s="7"/>
      <c r="D67" s="13"/>
      <c r="E67" s="13"/>
      <c r="F67" s="14"/>
      <c r="G67" s="14"/>
      <c r="H67" s="14"/>
    </row>
    <row r="68" spans="1:8" x14ac:dyDescent="0.2">
      <c r="A68" s="7" t="s">
        <v>24</v>
      </c>
      <c r="B68" s="7"/>
      <c r="C68" s="7"/>
      <c r="D68" s="13"/>
      <c r="E68" s="13"/>
      <c r="F68" s="14"/>
      <c r="G68" s="14"/>
      <c r="H68" s="14"/>
    </row>
    <row r="69" spans="1:8" x14ac:dyDescent="0.2">
      <c r="A69" s="7"/>
      <c r="B69" s="7"/>
      <c r="C69" s="7"/>
      <c r="D69" s="13"/>
      <c r="E69" s="13"/>
      <c r="F69" s="14"/>
      <c r="G69" s="14"/>
      <c r="H69" s="14"/>
    </row>
    <row r="70" spans="1:8" x14ac:dyDescent="0.2">
      <c r="A70" s="7" t="s">
        <v>25</v>
      </c>
      <c r="B70" s="7"/>
      <c r="C70" s="7"/>
      <c r="D70" s="13"/>
      <c r="E70" s="13"/>
      <c r="F70" s="22">
        <f>+F61</f>
        <v>0</v>
      </c>
      <c r="G70" s="14"/>
      <c r="H70" s="14"/>
    </row>
    <row r="71" spans="1:8" ht="10.8" thickBot="1" x14ac:dyDescent="0.25">
      <c r="A71" s="7" t="s">
        <v>26</v>
      </c>
      <c r="B71" s="7"/>
      <c r="C71" s="7"/>
      <c r="D71" s="13"/>
      <c r="E71" s="13"/>
      <c r="F71" s="23">
        <f>+F66</f>
        <v>0</v>
      </c>
      <c r="G71" s="14"/>
      <c r="H71" s="14"/>
    </row>
    <row r="72" spans="1:8" ht="10.8" thickBot="1" x14ac:dyDescent="0.25">
      <c r="A72" s="7" t="s">
        <v>27</v>
      </c>
      <c r="B72" s="7"/>
      <c r="C72" s="7"/>
      <c r="D72" s="13"/>
      <c r="E72" s="13"/>
      <c r="F72" s="24">
        <f>+F70-F71</f>
        <v>0</v>
      </c>
      <c r="G72" s="14"/>
      <c r="H72" s="14"/>
    </row>
    <row r="73" spans="1:8" ht="10.8" thickBot="1" x14ac:dyDescent="0.25">
      <c r="A73" s="7" t="s">
        <v>34</v>
      </c>
      <c r="B73" s="7"/>
      <c r="C73" s="7"/>
      <c r="D73" s="13"/>
      <c r="E73" s="13"/>
      <c r="F73" s="24">
        <f>IF(AND($F$26&gt;5000000,$F26&lt;50000000),1250000,0)</f>
        <v>0</v>
      </c>
      <c r="G73" s="14"/>
      <c r="H73" s="14"/>
    </row>
    <row r="74" spans="1:8" x14ac:dyDescent="0.2">
      <c r="A74" s="7" t="s">
        <v>35</v>
      </c>
      <c r="B74" s="7"/>
      <c r="C74" s="7"/>
      <c r="D74" s="13"/>
      <c r="E74" s="28">
        <v>5000000</v>
      </c>
      <c r="F74" s="29">
        <f>IF(AND($F$26&gt;5000000,$F26&lt;50000000),(+F72-E74),0)</f>
        <v>0</v>
      </c>
      <c r="G74" s="14"/>
      <c r="H74" s="14"/>
    </row>
    <row r="75" spans="1:8" ht="10.8" thickBot="1" x14ac:dyDescent="0.25">
      <c r="A75" s="12" t="s">
        <v>36</v>
      </c>
      <c r="B75" s="7"/>
      <c r="C75" s="7"/>
      <c r="D75" s="13"/>
      <c r="E75" s="25">
        <v>0.3</v>
      </c>
      <c r="F75" s="23">
        <f>+F74*E75</f>
        <v>0</v>
      </c>
      <c r="G75" s="14"/>
      <c r="H75" s="14"/>
    </row>
    <row r="76" spans="1:8" ht="10.8" thickBot="1" x14ac:dyDescent="0.25">
      <c r="A76" s="12" t="s">
        <v>37</v>
      </c>
      <c r="B76" s="7"/>
      <c r="C76" s="7"/>
      <c r="D76" s="13"/>
      <c r="E76" s="25"/>
      <c r="F76" s="30">
        <f>+F73+F75</f>
        <v>0</v>
      </c>
      <c r="G76" s="14"/>
      <c r="H76" s="14"/>
    </row>
    <row r="77" spans="1:8" x14ac:dyDescent="0.2">
      <c r="A77" s="7"/>
      <c r="B77" s="7"/>
      <c r="C77" s="7"/>
      <c r="D77" s="13"/>
      <c r="E77" s="13"/>
      <c r="F77" s="14"/>
      <c r="G77" s="14"/>
      <c r="H77" s="14"/>
    </row>
    <row r="78" spans="1:8" x14ac:dyDescent="0.2">
      <c r="A78" s="7" t="s">
        <v>29</v>
      </c>
      <c r="B78" s="7"/>
      <c r="C78" s="7"/>
      <c r="D78" s="13"/>
      <c r="E78" s="13"/>
      <c r="F78" s="17">
        <f>+F60</f>
        <v>0</v>
      </c>
      <c r="G78" s="14"/>
      <c r="H78" s="14"/>
    </row>
    <row r="79" spans="1:8" ht="10.8" thickBot="1" x14ac:dyDescent="0.25">
      <c r="A79" s="7" t="s">
        <v>30</v>
      </c>
      <c r="B79" s="7"/>
      <c r="C79" s="7"/>
      <c r="D79" s="13"/>
      <c r="E79" s="13"/>
      <c r="F79" s="19">
        <f>IF(AND($F$26&gt;5000000,$F26&lt;50000000),((1250000+(0.3*F27)-(0.075*F26)-1500000)/0.925),0)</f>
        <v>0</v>
      </c>
      <c r="G79" s="14"/>
      <c r="H79" s="14"/>
    </row>
    <row r="80" spans="1:8" ht="10.8" thickBot="1" x14ac:dyDescent="0.25">
      <c r="A80" s="7" t="s">
        <v>31</v>
      </c>
      <c r="B80" s="7"/>
      <c r="C80" s="7"/>
      <c r="D80" s="13"/>
      <c r="E80" s="13"/>
      <c r="F80" s="27">
        <f>+F78-F79</f>
        <v>0</v>
      </c>
      <c r="G80" s="14"/>
      <c r="H80" s="14"/>
    </row>
    <row r="81" spans="1:8" ht="10.8" thickBot="1" x14ac:dyDescent="0.25">
      <c r="A81" s="7" t="s">
        <v>32</v>
      </c>
      <c r="B81" s="7"/>
      <c r="C81" s="7"/>
      <c r="D81" s="13"/>
      <c r="E81" s="13"/>
      <c r="F81" s="21">
        <f>+F80*0.25</f>
        <v>0</v>
      </c>
      <c r="G81" s="14"/>
      <c r="H81" s="14"/>
    </row>
    <row r="82" spans="1:8" x14ac:dyDescent="0.2">
      <c r="D82" s="14"/>
      <c r="E82" s="14"/>
      <c r="F82" s="14"/>
      <c r="G82" s="14"/>
      <c r="H82" s="14"/>
    </row>
    <row r="83" spans="1:8" x14ac:dyDescent="0.2">
      <c r="A83" s="10" t="s">
        <v>38</v>
      </c>
      <c r="B83" s="7"/>
      <c r="C83" s="7"/>
      <c r="D83" s="13"/>
      <c r="E83" s="13"/>
      <c r="F83" s="14"/>
      <c r="G83" s="14"/>
      <c r="H83" s="14"/>
    </row>
    <row r="84" spans="1:8" x14ac:dyDescent="0.2">
      <c r="A84" s="10"/>
      <c r="B84" s="7"/>
      <c r="C84" s="7"/>
      <c r="D84" s="13"/>
      <c r="E84" s="13"/>
      <c r="F84" s="14"/>
      <c r="G84" s="14"/>
      <c r="H84" s="14"/>
    </row>
    <row r="85" spans="1:8" x14ac:dyDescent="0.2">
      <c r="A85" s="10"/>
      <c r="B85" s="7"/>
      <c r="C85" s="7"/>
      <c r="D85" s="13"/>
      <c r="E85" s="13"/>
      <c r="F85" s="14"/>
      <c r="G85" s="14"/>
      <c r="H85" s="14"/>
    </row>
    <row r="86" spans="1:8" x14ac:dyDescent="0.2">
      <c r="A86" s="7" t="s">
        <v>10</v>
      </c>
      <c r="B86" s="7"/>
      <c r="C86" s="7"/>
      <c r="D86" s="13"/>
      <c r="E86" s="14"/>
      <c r="F86" s="15">
        <f>IF($F$26&gt;50000000,$F$26,0)</f>
        <v>0</v>
      </c>
      <c r="G86" s="14"/>
      <c r="H86" s="14"/>
    </row>
    <row r="87" spans="1:8" x14ac:dyDescent="0.2">
      <c r="A87" s="7" t="s">
        <v>11</v>
      </c>
      <c r="B87" s="7"/>
      <c r="C87" s="7"/>
      <c r="D87" s="13"/>
      <c r="E87" s="14"/>
      <c r="F87" s="15">
        <f>IF($F$26&gt;50000000,$F$27,0)</f>
        <v>0</v>
      </c>
      <c r="G87" s="14"/>
      <c r="H87" s="14"/>
    </row>
    <row r="88" spans="1:8" x14ac:dyDescent="0.2">
      <c r="A88" s="7" t="s">
        <v>17</v>
      </c>
      <c r="B88" s="7"/>
      <c r="C88" s="7"/>
      <c r="D88" s="13"/>
      <c r="E88" s="14"/>
      <c r="F88" s="17">
        <f>IF($F$26&gt;50000000,((4375000+(0.25*F86)-(0.0875*F87)-3687500)/0.9125),0)</f>
        <v>0</v>
      </c>
      <c r="G88" s="14"/>
      <c r="H88" s="14"/>
    </row>
    <row r="89" spans="1:8" x14ac:dyDescent="0.2">
      <c r="A89" s="7" t="s">
        <v>18</v>
      </c>
      <c r="B89" s="7"/>
      <c r="C89" s="11" t="s">
        <v>19</v>
      </c>
      <c r="D89" s="18">
        <f>IF($F$26&gt;50000000,$F$28,0)</f>
        <v>0</v>
      </c>
      <c r="E89" s="14"/>
      <c r="F89" s="19">
        <f>+D89*12500</f>
        <v>0</v>
      </c>
      <c r="G89" s="14"/>
      <c r="H89" s="14"/>
    </row>
    <row r="90" spans="1:8" x14ac:dyDescent="0.2">
      <c r="A90" s="7" t="s">
        <v>20</v>
      </c>
      <c r="B90" s="7"/>
      <c r="C90" s="11" t="s">
        <v>19</v>
      </c>
      <c r="D90" s="18">
        <f>IF($F$26&gt;50000000,$F$29,0)</f>
        <v>0</v>
      </c>
      <c r="E90" s="14"/>
      <c r="F90" s="19">
        <f t="shared" ref="F90:F91" si="1">+D90*12500</f>
        <v>0</v>
      </c>
      <c r="G90" s="16"/>
      <c r="H90" s="14"/>
    </row>
    <row r="91" spans="1:8" ht="10.8" thickBot="1" x14ac:dyDescent="0.25">
      <c r="A91" s="7" t="s">
        <v>21</v>
      </c>
      <c r="B91" s="7"/>
      <c r="C91" s="11" t="s">
        <v>19</v>
      </c>
      <c r="D91" s="18">
        <f>IF($F$26&gt;50000000,$F$30,0)</f>
        <v>0</v>
      </c>
      <c r="E91" s="14"/>
      <c r="F91" s="19">
        <f t="shared" si="1"/>
        <v>0</v>
      </c>
      <c r="G91" s="14" t="s">
        <v>22</v>
      </c>
      <c r="H91" s="20">
        <f>SUM(F89:F91)</f>
        <v>0</v>
      </c>
    </row>
    <row r="92" spans="1:8" ht="10.8" thickBot="1" x14ac:dyDescent="0.25">
      <c r="A92" s="7" t="s">
        <v>23</v>
      </c>
      <c r="B92" s="7"/>
      <c r="C92" s="7"/>
      <c r="D92" s="14"/>
      <c r="E92" s="13"/>
      <c r="F92" s="31">
        <f>MAX(F88,H91)</f>
        <v>0</v>
      </c>
      <c r="G92" s="14"/>
      <c r="H92" s="14"/>
    </row>
    <row r="93" spans="1:8" x14ac:dyDescent="0.2">
      <c r="A93" s="7"/>
      <c r="B93" s="7"/>
      <c r="C93" s="7"/>
      <c r="D93" s="13"/>
      <c r="E93" s="13"/>
      <c r="F93" s="14"/>
      <c r="G93" s="14"/>
      <c r="H93" s="14"/>
    </row>
    <row r="94" spans="1:8" x14ac:dyDescent="0.2">
      <c r="A94" s="7" t="s">
        <v>24</v>
      </c>
      <c r="B94" s="7"/>
      <c r="C94" s="7"/>
      <c r="D94" s="13"/>
      <c r="E94" s="13"/>
      <c r="F94" s="14"/>
      <c r="G94" s="14"/>
      <c r="H94" s="14"/>
    </row>
    <row r="95" spans="1:8" x14ac:dyDescent="0.2">
      <c r="A95" s="7"/>
      <c r="B95" s="7"/>
      <c r="C95" s="7"/>
      <c r="D95" s="13"/>
      <c r="E95" s="13"/>
      <c r="F95" s="14"/>
      <c r="G95" s="14"/>
      <c r="H95" s="14"/>
    </row>
    <row r="96" spans="1:8" x14ac:dyDescent="0.2">
      <c r="A96" s="7" t="s">
        <v>25</v>
      </c>
      <c r="B96" s="7"/>
      <c r="C96" s="7"/>
      <c r="D96" s="13"/>
      <c r="E96" s="13"/>
      <c r="F96" s="22">
        <f>+F87</f>
        <v>0</v>
      </c>
      <c r="G96" s="14"/>
      <c r="H96" s="14"/>
    </row>
    <row r="97" spans="1:8" ht="10.8" thickBot="1" x14ac:dyDescent="0.25">
      <c r="A97" s="7" t="s">
        <v>26</v>
      </c>
      <c r="B97" s="7"/>
      <c r="C97" s="7"/>
      <c r="D97" s="13"/>
      <c r="E97" s="13"/>
      <c r="F97" s="23">
        <f>+F88</f>
        <v>0</v>
      </c>
      <c r="G97" s="14"/>
      <c r="H97" s="14"/>
    </row>
    <row r="98" spans="1:8" ht="10.8" thickBot="1" x14ac:dyDescent="0.25">
      <c r="A98" s="7" t="s">
        <v>27</v>
      </c>
      <c r="B98" s="7"/>
      <c r="C98" s="7"/>
      <c r="D98" s="13"/>
      <c r="E98" s="13"/>
      <c r="F98" s="24">
        <f>+F96-F97</f>
        <v>0</v>
      </c>
      <c r="G98" s="14"/>
      <c r="H98" s="14"/>
    </row>
    <row r="99" spans="1:8" ht="10.8" thickBot="1" x14ac:dyDescent="0.25">
      <c r="A99" s="7" t="s">
        <v>34</v>
      </c>
      <c r="B99" s="7"/>
      <c r="C99" s="7"/>
      <c r="D99" s="13"/>
      <c r="E99" s="13"/>
      <c r="F99" s="24">
        <f>IF($F$26&gt;50000000,14750000,0)</f>
        <v>0</v>
      </c>
      <c r="G99" s="14"/>
      <c r="H99" s="14"/>
    </row>
    <row r="100" spans="1:8" x14ac:dyDescent="0.2">
      <c r="A100" s="7" t="s">
        <v>35</v>
      </c>
      <c r="B100" s="7"/>
      <c r="C100" s="7"/>
      <c r="D100" s="13"/>
      <c r="E100" s="28">
        <v>50000000</v>
      </c>
      <c r="F100" s="29">
        <f>IF($F$26&gt;50000000,(+F72-E74),0)</f>
        <v>0</v>
      </c>
      <c r="G100" s="14"/>
      <c r="H100" s="14"/>
    </row>
    <row r="101" spans="1:8" ht="10.8" thickBot="1" x14ac:dyDescent="0.25">
      <c r="A101" s="12" t="s">
        <v>36</v>
      </c>
      <c r="B101" s="7"/>
      <c r="C101" s="7"/>
      <c r="D101" s="13"/>
      <c r="E101" s="25">
        <v>0.35</v>
      </c>
      <c r="F101" s="23">
        <f>+F100*E101</f>
        <v>0</v>
      </c>
      <c r="G101" s="14"/>
      <c r="H101" s="14"/>
    </row>
    <row r="102" spans="1:8" ht="10.8" thickBot="1" x14ac:dyDescent="0.25">
      <c r="A102" s="12" t="s">
        <v>37</v>
      </c>
      <c r="B102" s="7"/>
      <c r="C102" s="7"/>
      <c r="D102" s="13"/>
      <c r="E102" s="25"/>
      <c r="F102" s="30">
        <f>+F99+F101</f>
        <v>0</v>
      </c>
      <c r="G102" s="14"/>
      <c r="H102" s="14"/>
    </row>
    <row r="103" spans="1:8" x14ac:dyDescent="0.2">
      <c r="A103" s="7"/>
      <c r="B103" s="7"/>
      <c r="C103" s="7"/>
      <c r="D103" s="13"/>
      <c r="E103" s="13"/>
      <c r="F103" s="14"/>
      <c r="G103" s="14"/>
      <c r="H103" s="14"/>
    </row>
    <row r="104" spans="1:8" x14ac:dyDescent="0.2">
      <c r="A104" s="7" t="s">
        <v>29</v>
      </c>
      <c r="B104" s="7"/>
      <c r="C104" s="7"/>
      <c r="D104" s="13"/>
      <c r="E104" s="13"/>
      <c r="F104" s="17">
        <f>+F86</f>
        <v>0</v>
      </c>
      <c r="G104" s="14"/>
      <c r="H104" s="14"/>
    </row>
    <row r="105" spans="1:8" ht="10.8" thickBot="1" x14ac:dyDescent="0.25">
      <c r="A105" s="7" t="s">
        <v>30</v>
      </c>
      <c r="B105" s="7"/>
      <c r="C105" s="7"/>
      <c r="D105" s="13"/>
      <c r="E105" s="13"/>
      <c r="F105" s="19">
        <f>IF($F$26&gt;50000000,((14750000+(0.35*F27)-(0.0875*F26)-17500000)/0.9125),0)</f>
        <v>0</v>
      </c>
      <c r="G105" s="14"/>
      <c r="H105" s="14"/>
    </row>
    <row r="106" spans="1:8" ht="10.8" thickBot="1" x14ac:dyDescent="0.25">
      <c r="A106" s="7" t="s">
        <v>31</v>
      </c>
      <c r="B106" s="7"/>
      <c r="C106" s="7"/>
      <c r="D106" s="13"/>
      <c r="E106" s="13"/>
      <c r="F106" s="27">
        <f>+F104-F105</f>
        <v>0</v>
      </c>
      <c r="G106" s="14"/>
      <c r="H106" s="14"/>
    </row>
    <row r="107" spans="1:8" ht="10.8" thickBot="1" x14ac:dyDescent="0.25">
      <c r="A107" s="7" t="s">
        <v>32</v>
      </c>
      <c r="B107" s="7"/>
      <c r="C107" s="7"/>
      <c r="D107" s="13"/>
      <c r="E107" s="13"/>
      <c r="F107" s="31">
        <f>+F106*0.25</f>
        <v>0</v>
      </c>
      <c r="G107" s="14"/>
      <c r="H107" s="14"/>
    </row>
  </sheetData>
  <sheetProtection algorithmName="SHA-512" hashValue="Do9K/g3Fn9+92UrgU9OKpaCry2HiXFI7ROBTOVWzytF8i8Ksc7KRc2geupzntYoY3yPc/WHxAITrStRQDKqvag==" saltValue="MyedeX+63jwvDZSYkCpqyQ==" spinCount="100000" sheet="1" objects="1" scenarios="1"/>
  <pageMargins left="0.25" right="0.25" top="0.75" bottom="0.75" header="0.3" footer="0.3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Cantidad de Perceptores" error="Debe seleccionar un número.">
          <x14:formula1>
            <xm:f>Hoja1!$B$2:$B$601</xm:f>
          </x14:formula1>
          <xm:sqref>F28:F30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01"/>
  <sheetViews>
    <sheetView topLeftCell="A272" workbookViewId="0">
      <selection activeCell="B272" sqref="B1:B1048576"/>
    </sheetView>
  </sheetViews>
  <sheetFormatPr baseColWidth="10" defaultColWidth="11.44140625" defaultRowHeight="14.4" x14ac:dyDescent="0.3"/>
  <cols>
    <col min="2" max="2" width="11.5546875"/>
  </cols>
  <sheetData>
    <row r="1" spans="2:2" x14ac:dyDescent="0.3">
      <c r="B1" t="s">
        <v>39</v>
      </c>
    </row>
    <row r="2" spans="2:2" x14ac:dyDescent="0.3">
      <c r="B2">
        <v>1</v>
      </c>
    </row>
    <row r="3" spans="2:2" x14ac:dyDescent="0.3">
      <c r="B3">
        <v>2</v>
      </c>
    </row>
    <row r="4" spans="2:2" x14ac:dyDescent="0.3">
      <c r="B4">
        <v>3</v>
      </c>
    </row>
    <row r="5" spans="2:2" x14ac:dyDescent="0.3">
      <c r="B5">
        <v>4</v>
      </c>
    </row>
    <row r="6" spans="2:2" x14ac:dyDescent="0.3">
      <c r="B6">
        <v>5</v>
      </c>
    </row>
    <row r="7" spans="2:2" x14ac:dyDescent="0.3">
      <c r="B7">
        <v>6</v>
      </c>
    </row>
    <row r="8" spans="2:2" x14ac:dyDescent="0.3">
      <c r="B8">
        <v>7</v>
      </c>
    </row>
    <row r="9" spans="2:2" x14ac:dyDescent="0.3">
      <c r="B9">
        <v>8</v>
      </c>
    </row>
    <row r="10" spans="2:2" x14ac:dyDescent="0.3">
      <c r="B10">
        <v>9</v>
      </c>
    </row>
    <row r="11" spans="2:2" x14ac:dyDescent="0.3">
      <c r="B11">
        <v>10</v>
      </c>
    </row>
    <row r="12" spans="2:2" x14ac:dyDescent="0.3">
      <c r="B12">
        <v>11</v>
      </c>
    </row>
    <row r="13" spans="2:2" x14ac:dyDescent="0.3">
      <c r="B13">
        <v>12</v>
      </c>
    </row>
    <row r="14" spans="2:2" x14ac:dyDescent="0.3">
      <c r="B14">
        <v>13</v>
      </c>
    </row>
    <row r="15" spans="2:2" x14ac:dyDescent="0.3">
      <c r="B15">
        <v>14</v>
      </c>
    </row>
    <row r="16" spans="2:2" x14ac:dyDescent="0.3">
      <c r="B16">
        <v>15</v>
      </c>
    </row>
    <row r="17" spans="2:2" x14ac:dyDescent="0.3">
      <c r="B17">
        <v>16</v>
      </c>
    </row>
    <row r="18" spans="2:2" x14ac:dyDescent="0.3">
      <c r="B18">
        <v>17</v>
      </c>
    </row>
    <row r="19" spans="2:2" x14ac:dyDescent="0.3">
      <c r="B19">
        <v>18</v>
      </c>
    </row>
    <row r="20" spans="2:2" x14ac:dyDescent="0.3">
      <c r="B20">
        <v>19</v>
      </c>
    </row>
    <row r="21" spans="2:2" x14ac:dyDescent="0.3">
      <c r="B21">
        <v>20</v>
      </c>
    </row>
    <row r="22" spans="2:2" x14ac:dyDescent="0.3">
      <c r="B22">
        <v>21</v>
      </c>
    </row>
    <row r="23" spans="2:2" x14ac:dyDescent="0.3">
      <c r="B23">
        <v>22</v>
      </c>
    </row>
    <row r="24" spans="2:2" x14ac:dyDescent="0.3">
      <c r="B24">
        <v>23</v>
      </c>
    </row>
    <row r="25" spans="2:2" x14ac:dyDescent="0.3">
      <c r="B25">
        <v>24</v>
      </c>
    </row>
    <row r="26" spans="2:2" x14ac:dyDescent="0.3">
      <c r="B26">
        <v>25</v>
      </c>
    </row>
    <row r="27" spans="2:2" x14ac:dyDescent="0.3">
      <c r="B27">
        <v>26</v>
      </c>
    </row>
    <row r="28" spans="2:2" x14ac:dyDescent="0.3">
      <c r="B28">
        <v>27</v>
      </c>
    </row>
    <row r="29" spans="2:2" x14ac:dyDescent="0.3">
      <c r="B29">
        <v>28</v>
      </c>
    </row>
    <row r="30" spans="2:2" x14ac:dyDescent="0.3">
      <c r="B30">
        <v>29</v>
      </c>
    </row>
    <row r="31" spans="2:2" x14ac:dyDescent="0.3">
      <c r="B31">
        <v>30</v>
      </c>
    </row>
    <row r="32" spans="2:2" x14ac:dyDescent="0.3">
      <c r="B32">
        <v>31</v>
      </c>
    </row>
    <row r="33" spans="2:2" x14ac:dyDescent="0.3">
      <c r="B33">
        <v>32</v>
      </c>
    </row>
    <row r="34" spans="2:2" x14ac:dyDescent="0.3">
      <c r="B34">
        <v>33</v>
      </c>
    </row>
    <row r="35" spans="2:2" x14ac:dyDescent="0.3">
      <c r="B35">
        <v>34</v>
      </c>
    </row>
    <row r="36" spans="2:2" x14ac:dyDescent="0.3">
      <c r="B36">
        <v>35</v>
      </c>
    </row>
    <row r="37" spans="2:2" x14ac:dyDescent="0.3">
      <c r="B37">
        <v>36</v>
      </c>
    </row>
    <row r="38" spans="2:2" x14ac:dyDescent="0.3">
      <c r="B38">
        <v>37</v>
      </c>
    </row>
    <row r="39" spans="2:2" x14ac:dyDescent="0.3">
      <c r="B39">
        <v>38</v>
      </c>
    </row>
    <row r="40" spans="2:2" x14ac:dyDescent="0.3">
      <c r="B40">
        <v>39</v>
      </c>
    </row>
    <row r="41" spans="2:2" x14ac:dyDescent="0.3">
      <c r="B41">
        <v>40</v>
      </c>
    </row>
    <row r="42" spans="2:2" x14ac:dyDescent="0.3">
      <c r="B42">
        <v>41</v>
      </c>
    </row>
    <row r="43" spans="2:2" x14ac:dyDescent="0.3">
      <c r="B43">
        <v>42</v>
      </c>
    </row>
    <row r="44" spans="2:2" x14ac:dyDescent="0.3">
      <c r="B44">
        <v>43</v>
      </c>
    </row>
    <row r="45" spans="2:2" x14ac:dyDescent="0.3">
      <c r="B45">
        <v>44</v>
      </c>
    </row>
    <row r="46" spans="2:2" x14ac:dyDescent="0.3">
      <c r="B46">
        <v>45</v>
      </c>
    </row>
    <row r="47" spans="2:2" x14ac:dyDescent="0.3">
      <c r="B47">
        <v>46</v>
      </c>
    </row>
    <row r="48" spans="2:2" x14ac:dyDescent="0.3">
      <c r="B48">
        <v>47</v>
      </c>
    </row>
    <row r="49" spans="2:2" x14ac:dyDescent="0.3">
      <c r="B49">
        <v>48</v>
      </c>
    </row>
    <row r="50" spans="2:2" x14ac:dyDescent="0.3">
      <c r="B50">
        <v>49</v>
      </c>
    </row>
    <row r="51" spans="2:2" x14ac:dyDescent="0.3">
      <c r="B51">
        <v>50</v>
      </c>
    </row>
    <row r="52" spans="2:2" x14ac:dyDescent="0.3">
      <c r="B52">
        <v>51</v>
      </c>
    </row>
    <row r="53" spans="2:2" x14ac:dyDescent="0.3">
      <c r="B53">
        <v>52</v>
      </c>
    </row>
    <row r="54" spans="2:2" x14ac:dyDescent="0.3">
      <c r="B54">
        <v>53</v>
      </c>
    </row>
    <row r="55" spans="2:2" x14ac:dyDescent="0.3">
      <c r="B55">
        <v>54</v>
      </c>
    </row>
    <row r="56" spans="2:2" x14ac:dyDescent="0.3">
      <c r="B56">
        <v>55</v>
      </c>
    </row>
    <row r="57" spans="2:2" x14ac:dyDescent="0.3">
      <c r="B57">
        <v>56</v>
      </c>
    </row>
    <row r="58" spans="2:2" x14ac:dyDescent="0.3">
      <c r="B58">
        <v>57</v>
      </c>
    </row>
    <row r="59" spans="2:2" x14ac:dyDescent="0.3">
      <c r="B59">
        <v>58</v>
      </c>
    </row>
    <row r="60" spans="2:2" x14ac:dyDescent="0.3">
      <c r="B60">
        <v>59</v>
      </c>
    </row>
    <row r="61" spans="2:2" x14ac:dyDescent="0.3">
      <c r="B61">
        <v>60</v>
      </c>
    </row>
    <row r="62" spans="2:2" x14ac:dyDescent="0.3">
      <c r="B62">
        <v>61</v>
      </c>
    </row>
    <row r="63" spans="2:2" x14ac:dyDescent="0.3">
      <c r="B63">
        <v>62</v>
      </c>
    </row>
    <row r="64" spans="2:2" x14ac:dyDescent="0.3">
      <c r="B64">
        <v>63</v>
      </c>
    </row>
    <row r="65" spans="2:2" x14ac:dyDescent="0.3">
      <c r="B65">
        <v>64</v>
      </c>
    </row>
    <row r="66" spans="2:2" x14ac:dyDescent="0.3">
      <c r="B66">
        <v>65</v>
      </c>
    </row>
    <row r="67" spans="2:2" x14ac:dyDescent="0.3">
      <c r="B67">
        <v>66</v>
      </c>
    </row>
    <row r="68" spans="2:2" x14ac:dyDescent="0.3">
      <c r="B68">
        <v>67</v>
      </c>
    </row>
    <row r="69" spans="2:2" x14ac:dyDescent="0.3">
      <c r="B69">
        <v>68</v>
      </c>
    </row>
    <row r="70" spans="2:2" x14ac:dyDescent="0.3">
      <c r="B70">
        <v>69</v>
      </c>
    </row>
    <row r="71" spans="2:2" x14ac:dyDescent="0.3">
      <c r="B71">
        <v>70</v>
      </c>
    </row>
    <row r="72" spans="2:2" x14ac:dyDescent="0.3">
      <c r="B72">
        <v>71</v>
      </c>
    </row>
    <row r="73" spans="2:2" x14ac:dyDescent="0.3">
      <c r="B73">
        <v>72</v>
      </c>
    </row>
    <row r="74" spans="2:2" x14ac:dyDescent="0.3">
      <c r="B74">
        <v>73</v>
      </c>
    </row>
    <row r="75" spans="2:2" x14ac:dyDescent="0.3">
      <c r="B75">
        <v>74</v>
      </c>
    </row>
    <row r="76" spans="2:2" x14ac:dyDescent="0.3">
      <c r="B76">
        <v>75</v>
      </c>
    </row>
    <row r="77" spans="2:2" x14ac:dyDescent="0.3">
      <c r="B77">
        <v>76</v>
      </c>
    </row>
    <row r="78" spans="2:2" x14ac:dyDescent="0.3">
      <c r="B78">
        <v>77</v>
      </c>
    </row>
    <row r="79" spans="2:2" x14ac:dyDescent="0.3">
      <c r="B79">
        <v>78</v>
      </c>
    </row>
    <row r="80" spans="2:2" x14ac:dyDescent="0.3">
      <c r="B80">
        <v>79</v>
      </c>
    </row>
    <row r="81" spans="2:2" x14ac:dyDescent="0.3">
      <c r="B81">
        <v>80</v>
      </c>
    </row>
    <row r="82" spans="2:2" x14ac:dyDescent="0.3">
      <c r="B82">
        <v>81</v>
      </c>
    </row>
    <row r="83" spans="2:2" x14ac:dyDescent="0.3">
      <c r="B83">
        <v>82</v>
      </c>
    </row>
    <row r="84" spans="2:2" x14ac:dyDescent="0.3">
      <c r="B84">
        <v>83</v>
      </c>
    </row>
    <row r="85" spans="2:2" x14ac:dyDescent="0.3">
      <c r="B85">
        <v>84</v>
      </c>
    </row>
    <row r="86" spans="2:2" x14ac:dyDescent="0.3">
      <c r="B86">
        <v>85</v>
      </c>
    </row>
    <row r="87" spans="2:2" x14ac:dyDescent="0.3">
      <c r="B87">
        <v>86</v>
      </c>
    </row>
    <row r="88" spans="2:2" x14ac:dyDescent="0.3">
      <c r="B88">
        <v>87</v>
      </c>
    </row>
    <row r="89" spans="2:2" x14ac:dyDescent="0.3">
      <c r="B89">
        <v>88</v>
      </c>
    </row>
    <row r="90" spans="2:2" x14ac:dyDescent="0.3">
      <c r="B90">
        <v>89</v>
      </c>
    </row>
    <row r="91" spans="2:2" x14ac:dyDescent="0.3">
      <c r="B91">
        <v>90</v>
      </c>
    </row>
    <row r="92" spans="2:2" x14ac:dyDescent="0.3">
      <c r="B92">
        <v>91</v>
      </c>
    </row>
    <row r="93" spans="2:2" x14ac:dyDescent="0.3">
      <c r="B93">
        <v>92</v>
      </c>
    </row>
    <row r="94" spans="2:2" x14ac:dyDescent="0.3">
      <c r="B94">
        <v>93</v>
      </c>
    </row>
    <row r="95" spans="2:2" x14ac:dyDescent="0.3">
      <c r="B95">
        <v>94</v>
      </c>
    </row>
    <row r="96" spans="2:2" x14ac:dyDescent="0.3">
      <c r="B96">
        <v>95</v>
      </c>
    </row>
    <row r="97" spans="2:2" x14ac:dyDescent="0.3">
      <c r="B97">
        <v>96</v>
      </c>
    </row>
    <row r="98" spans="2:2" x14ac:dyDescent="0.3">
      <c r="B98">
        <v>97</v>
      </c>
    </row>
    <row r="99" spans="2:2" x14ac:dyDescent="0.3">
      <c r="B99">
        <v>98</v>
      </c>
    </row>
    <row r="100" spans="2:2" x14ac:dyDescent="0.3">
      <c r="B100">
        <v>99</v>
      </c>
    </row>
    <row r="101" spans="2:2" x14ac:dyDescent="0.3">
      <c r="B101">
        <v>100</v>
      </c>
    </row>
    <row r="102" spans="2:2" x14ac:dyDescent="0.3">
      <c r="B102">
        <v>101</v>
      </c>
    </row>
    <row r="103" spans="2:2" x14ac:dyDescent="0.3">
      <c r="B103">
        <v>102</v>
      </c>
    </row>
    <row r="104" spans="2:2" x14ac:dyDescent="0.3">
      <c r="B104">
        <v>103</v>
      </c>
    </row>
    <row r="105" spans="2:2" x14ac:dyDescent="0.3">
      <c r="B105">
        <v>104</v>
      </c>
    </row>
    <row r="106" spans="2:2" x14ac:dyDescent="0.3">
      <c r="B106">
        <v>105</v>
      </c>
    </row>
    <row r="107" spans="2:2" x14ac:dyDescent="0.3">
      <c r="B107">
        <v>106</v>
      </c>
    </row>
    <row r="108" spans="2:2" x14ac:dyDescent="0.3">
      <c r="B108">
        <v>107</v>
      </c>
    </row>
    <row r="109" spans="2:2" x14ac:dyDescent="0.3">
      <c r="B109">
        <v>108</v>
      </c>
    </row>
    <row r="110" spans="2:2" x14ac:dyDescent="0.3">
      <c r="B110">
        <v>109</v>
      </c>
    </row>
    <row r="111" spans="2:2" x14ac:dyDescent="0.3">
      <c r="B111">
        <v>110</v>
      </c>
    </row>
    <row r="112" spans="2:2" x14ac:dyDescent="0.3">
      <c r="B112">
        <v>111</v>
      </c>
    </row>
    <row r="113" spans="2:2" x14ac:dyDescent="0.3">
      <c r="B113">
        <v>112</v>
      </c>
    </row>
    <row r="114" spans="2:2" x14ac:dyDescent="0.3">
      <c r="B114">
        <v>113</v>
      </c>
    </row>
    <row r="115" spans="2:2" x14ac:dyDescent="0.3">
      <c r="B115">
        <v>114</v>
      </c>
    </row>
    <row r="116" spans="2:2" x14ac:dyDescent="0.3">
      <c r="B116">
        <v>115</v>
      </c>
    </row>
    <row r="117" spans="2:2" x14ac:dyDescent="0.3">
      <c r="B117">
        <v>116</v>
      </c>
    </row>
    <row r="118" spans="2:2" x14ac:dyDescent="0.3">
      <c r="B118">
        <v>117</v>
      </c>
    </row>
    <row r="119" spans="2:2" x14ac:dyDescent="0.3">
      <c r="B119">
        <v>118</v>
      </c>
    </row>
    <row r="120" spans="2:2" x14ac:dyDescent="0.3">
      <c r="B120">
        <v>119</v>
      </c>
    </row>
    <row r="121" spans="2:2" x14ac:dyDescent="0.3">
      <c r="B121">
        <v>120</v>
      </c>
    </row>
    <row r="122" spans="2:2" x14ac:dyDescent="0.3">
      <c r="B122">
        <v>121</v>
      </c>
    </row>
    <row r="123" spans="2:2" x14ac:dyDescent="0.3">
      <c r="B123">
        <v>122</v>
      </c>
    </row>
    <row r="124" spans="2:2" x14ac:dyDescent="0.3">
      <c r="B124">
        <v>123</v>
      </c>
    </row>
    <row r="125" spans="2:2" x14ac:dyDescent="0.3">
      <c r="B125">
        <v>124</v>
      </c>
    </row>
    <row r="126" spans="2:2" x14ac:dyDescent="0.3">
      <c r="B126">
        <v>125</v>
      </c>
    </row>
    <row r="127" spans="2:2" x14ac:dyDescent="0.3">
      <c r="B127">
        <v>126</v>
      </c>
    </row>
    <row r="128" spans="2:2" x14ac:dyDescent="0.3">
      <c r="B128">
        <v>127</v>
      </c>
    </row>
    <row r="129" spans="2:2" x14ac:dyDescent="0.3">
      <c r="B129">
        <v>128</v>
      </c>
    </row>
    <row r="130" spans="2:2" x14ac:dyDescent="0.3">
      <c r="B130">
        <v>129</v>
      </c>
    </row>
    <row r="131" spans="2:2" x14ac:dyDescent="0.3">
      <c r="B131">
        <v>130</v>
      </c>
    </row>
    <row r="132" spans="2:2" x14ac:dyDescent="0.3">
      <c r="B132">
        <v>131</v>
      </c>
    </row>
    <row r="133" spans="2:2" x14ac:dyDescent="0.3">
      <c r="B133">
        <v>132</v>
      </c>
    </row>
    <row r="134" spans="2:2" x14ac:dyDescent="0.3">
      <c r="B134">
        <v>133</v>
      </c>
    </row>
    <row r="135" spans="2:2" x14ac:dyDescent="0.3">
      <c r="B135">
        <v>134</v>
      </c>
    </row>
    <row r="136" spans="2:2" x14ac:dyDescent="0.3">
      <c r="B136">
        <v>135</v>
      </c>
    </row>
    <row r="137" spans="2:2" x14ac:dyDescent="0.3">
      <c r="B137">
        <v>136</v>
      </c>
    </row>
    <row r="138" spans="2:2" x14ac:dyDescent="0.3">
      <c r="B138">
        <v>137</v>
      </c>
    </row>
    <row r="139" spans="2:2" x14ac:dyDescent="0.3">
      <c r="B139">
        <v>138</v>
      </c>
    </row>
    <row r="140" spans="2:2" x14ac:dyDescent="0.3">
      <c r="B140">
        <v>139</v>
      </c>
    </row>
    <row r="141" spans="2:2" x14ac:dyDescent="0.3">
      <c r="B141">
        <v>140</v>
      </c>
    </row>
    <row r="142" spans="2:2" x14ac:dyDescent="0.3">
      <c r="B142">
        <v>141</v>
      </c>
    </row>
    <row r="143" spans="2:2" x14ac:dyDescent="0.3">
      <c r="B143">
        <v>142</v>
      </c>
    </row>
    <row r="144" spans="2:2" x14ac:dyDescent="0.3">
      <c r="B144">
        <v>143</v>
      </c>
    </row>
    <row r="145" spans="2:2" x14ac:dyDescent="0.3">
      <c r="B145">
        <v>144</v>
      </c>
    </row>
    <row r="146" spans="2:2" x14ac:dyDescent="0.3">
      <c r="B146">
        <v>145</v>
      </c>
    </row>
    <row r="147" spans="2:2" x14ac:dyDescent="0.3">
      <c r="B147">
        <v>146</v>
      </c>
    </row>
    <row r="148" spans="2:2" x14ac:dyDescent="0.3">
      <c r="B148">
        <v>147</v>
      </c>
    </row>
    <row r="149" spans="2:2" x14ac:dyDescent="0.3">
      <c r="B149">
        <v>148</v>
      </c>
    </row>
    <row r="150" spans="2:2" x14ac:dyDescent="0.3">
      <c r="B150">
        <v>149</v>
      </c>
    </row>
    <row r="151" spans="2:2" x14ac:dyDescent="0.3">
      <c r="B151">
        <v>150</v>
      </c>
    </row>
    <row r="152" spans="2:2" x14ac:dyDescent="0.3">
      <c r="B152">
        <v>151</v>
      </c>
    </row>
    <row r="153" spans="2:2" x14ac:dyDescent="0.3">
      <c r="B153">
        <v>152</v>
      </c>
    </row>
    <row r="154" spans="2:2" x14ac:dyDescent="0.3">
      <c r="B154">
        <v>153</v>
      </c>
    </row>
    <row r="155" spans="2:2" x14ac:dyDescent="0.3">
      <c r="B155">
        <v>154</v>
      </c>
    </row>
    <row r="156" spans="2:2" x14ac:dyDescent="0.3">
      <c r="B156">
        <v>155</v>
      </c>
    </row>
    <row r="157" spans="2:2" x14ac:dyDescent="0.3">
      <c r="B157">
        <v>156</v>
      </c>
    </row>
    <row r="158" spans="2:2" x14ac:dyDescent="0.3">
      <c r="B158">
        <v>157</v>
      </c>
    </row>
    <row r="159" spans="2:2" x14ac:dyDescent="0.3">
      <c r="B159">
        <v>158</v>
      </c>
    </row>
    <row r="160" spans="2:2" x14ac:dyDescent="0.3">
      <c r="B160">
        <v>159</v>
      </c>
    </row>
    <row r="161" spans="2:2" x14ac:dyDescent="0.3">
      <c r="B161">
        <v>160</v>
      </c>
    </row>
    <row r="162" spans="2:2" x14ac:dyDescent="0.3">
      <c r="B162">
        <v>161</v>
      </c>
    </row>
    <row r="163" spans="2:2" x14ac:dyDescent="0.3">
      <c r="B163">
        <v>162</v>
      </c>
    </row>
    <row r="164" spans="2:2" x14ac:dyDescent="0.3">
      <c r="B164">
        <v>163</v>
      </c>
    </row>
    <row r="165" spans="2:2" x14ac:dyDescent="0.3">
      <c r="B165">
        <v>164</v>
      </c>
    </row>
    <row r="166" spans="2:2" x14ac:dyDescent="0.3">
      <c r="B166">
        <v>165</v>
      </c>
    </row>
    <row r="167" spans="2:2" x14ac:dyDescent="0.3">
      <c r="B167">
        <v>166</v>
      </c>
    </row>
    <row r="168" spans="2:2" x14ac:dyDescent="0.3">
      <c r="B168">
        <v>167</v>
      </c>
    </row>
    <row r="169" spans="2:2" x14ac:dyDescent="0.3">
      <c r="B169">
        <v>168</v>
      </c>
    </row>
    <row r="170" spans="2:2" x14ac:dyDescent="0.3">
      <c r="B170">
        <v>169</v>
      </c>
    </row>
    <row r="171" spans="2:2" x14ac:dyDescent="0.3">
      <c r="B171">
        <v>170</v>
      </c>
    </row>
    <row r="172" spans="2:2" x14ac:dyDescent="0.3">
      <c r="B172">
        <v>171</v>
      </c>
    </row>
    <row r="173" spans="2:2" x14ac:dyDescent="0.3">
      <c r="B173">
        <v>172</v>
      </c>
    </row>
    <row r="174" spans="2:2" x14ac:dyDescent="0.3">
      <c r="B174">
        <v>173</v>
      </c>
    </row>
    <row r="175" spans="2:2" x14ac:dyDescent="0.3">
      <c r="B175">
        <v>174</v>
      </c>
    </row>
    <row r="176" spans="2:2" x14ac:dyDescent="0.3">
      <c r="B176">
        <v>175</v>
      </c>
    </row>
    <row r="177" spans="2:2" x14ac:dyDescent="0.3">
      <c r="B177">
        <v>176</v>
      </c>
    </row>
    <row r="178" spans="2:2" x14ac:dyDescent="0.3">
      <c r="B178">
        <v>177</v>
      </c>
    </row>
    <row r="179" spans="2:2" x14ac:dyDescent="0.3">
      <c r="B179">
        <v>178</v>
      </c>
    </row>
    <row r="180" spans="2:2" x14ac:dyDescent="0.3">
      <c r="B180">
        <v>179</v>
      </c>
    </row>
    <row r="181" spans="2:2" x14ac:dyDescent="0.3">
      <c r="B181">
        <v>180</v>
      </c>
    </row>
    <row r="182" spans="2:2" x14ac:dyDescent="0.3">
      <c r="B182">
        <v>181</v>
      </c>
    </row>
    <row r="183" spans="2:2" x14ac:dyDescent="0.3">
      <c r="B183">
        <v>182</v>
      </c>
    </row>
    <row r="184" spans="2:2" x14ac:dyDescent="0.3">
      <c r="B184">
        <v>183</v>
      </c>
    </row>
    <row r="185" spans="2:2" x14ac:dyDescent="0.3">
      <c r="B185">
        <v>184</v>
      </c>
    </row>
    <row r="186" spans="2:2" x14ac:dyDescent="0.3">
      <c r="B186">
        <v>185</v>
      </c>
    </row>
    <row r="187" spans="2:2" x14ac:dyDescent="0.3">
      <c r="B187">
        <v>186</v>
      </c>
    </row>
    <row r="188" spans="2:2" x14ac:dyDescent="0.3">
      <c r="B188">
        <v>187</v>
      </c>
    </row>
    <row r="189" spans="2:2" x14ac:dyDescent="0.3">
      <c r="B189">
        <v>188</v>
      </c>
    </row>
    <row r="190" spans="2:2" x14ac:dyDescent="0.3">
      <c r="B190">
        <v>189</v>
      </c>
    </row>
    <row r="191" spans="2:2" x14ac:dyDescent="0.3">
      <c r="B191">
        <v>190</v>
      </c>
    </row>
    <row r="192" spans="2:2" x14ac:dyDescent="0.3">
      <c r="B192">
        <v>191</v>
      </c>
    </row>
    <row r="193" spans="2:2" x14ac:dyDescent="0.3">
      <c r="B193">
        <v>192</v>
      </c>
    </row>
    <row r="194" spans="2:2" x14ac:dyDescent="0.3">
      <c r="B194">
        <v>193</v>
      </c>
    </row>
    <row r="195" spans="2:2" x14ac:dyDescent="0.3">
      <c r="B195">
        <v>194</v>
      </c>
    </row>
    <row r="196" spans="2:2" x14ac:dyDescent="0.3">
      <c r="B196">
        <v>195</v>
      </c>
    </row>
    <row r="197" spans="2:2" x14ac:dyDescent="0.3">
      <c r="B197">
        <v>196</v>
      </c>
    </row>
    <row r="198" spans="2:2" x14ac:dyDescent="0.3">
      <c r="B198">
        <v>197</v>
      </c>
    </row>
    <row r="199" spans="2:2" x14ac:dyDescent="0.3">
      <c r="B199">
        <v>198</v>
      </c>
    </row>
    <row r="200" spans="2:2" x14ac:dyDescent="0.3">
      <c r="B200">
        <v>199</v>
      </c>
    </row>
    <row r="201" spans="2:2" x14ac:dyDescent="0.3">
      <c r="B201">
        <v>200</v>
      </c>
    </row>
    <row r="202" spans="2:2" x14ac:dyDescent="0.3">
      <c r="B202">
        <v>201</v>
      </c>
    </row>
    <row r="203" spans="2:2" x14ac:dyDescent="0.3">
      <c r="B203">
        <v>202</v>
      </c>
    </row>
    <row r="204" spans="2:2" x14ac:dyDescent="0.3">
      <c r="B204">
        <v>203</v>
      </c>
    </row>
    <row r="205" spans="2:2" x14ac:dyDescent="0.3">
      <c r="B205">
        <v>204</v>
      </c>
    </row>
    <row r="206" spans="2:2" x14ac:dyDescent="0.3">
      <c r="B206">
        <v>205</v>
      </c>
    </row>
    <row r="207" spans="2:2" x14ac:dyDescent="0.3">
      <c r="B207">
        <v>206</v>
      </c>
    </row>
    <row r="208" spans="2:2" x14ac:dyDescent="0.3">
      <c r="B208">
        <v>207</v>
      </c>
    </row>
    <row r="209" spans="2:2" x14ac:dyDescent="0.3">
      <c r="B209">
        <v>208</v>
      </c>
    </row>
    <row r="210" spans="2:2" x14ac:dyDescent="0.3">
      <c r="B210">
        <v>209</v>
      </c>
    </row>
    <row r="211" spans="2:2" x14ac:dyDescent="0.3">
      <c r="B211">
        <v>210</v>
      </c>
    </row>
    <row r="212" spans="2:2" x14ac:dyDescent="0.3">
      <c r="B212">
        <v>211</v>
      </c>
    </row>
    <row r="213" spans="2:2" x14ac:dyDescent="0.3">
      <c r="B213">
        <v>212</v>
      </c>
    </row>
    <row r="214" spans="2:2" x14ac:dyDescent="0.3">
      <c r="B214">
        <v>213</v>
      </c>
    </row>
    <row r="215" spans="2:2" x14ac:dyDescent="0.3">
      <c r="B215">
        <v>214</v>
      </c>
    </row>
    <row r="216" spans="2:2" x14ac:dyDescent="0.3">
      <c r="B216">
        <v>215</v>
      </c>
    </row>
    <row r="217" spans="2:2" x14ac:dyDescent="0.3">
      <c r="B217">
        <v>216</v>
      </c>
    </row>
    <row r="218" spans="2:2" x14ac:dyDescent="0.3">
      <c r="B218">
        <v>217</v>
      </c>
    </row>
    <row r="219" spans="2:2" x14ac:dyDescent="0.3">
      <c r="B219">
        <v>218</v>
      </c>
    </row>
    <row r="220" spans="2:2" x14ac:dyDescent="0.3">
      <c r="B220">
        <v>219</v>
      </c>
    </row>
    <row r="221" spans="2:2" x14ac:dyDescent="0.3">
      <c r="B221">
        <v>220</v>
      </c>
    </row>
    <row r="222" spans="2:2" x14ac:dyDescent="0.3">
      <c r="B222">
        <v>221</v>
      </c>
    </row>
    <row r="223" spans="2:2" x14ac:dyDescent="0.3">
      <c r="B223">
        <v>222</v>
      </c>
    </row>
    <row r="224" spans="2:2" x14ac:dyDescent="0.3">
      <c r="B224">
        <v>223</v>
      </c>
    </row>
    <row r="225" spans="2:2" x14ac:dyDescent="0.3">
      <c r="B225">
        <v>224</v>
      </c>
    </row>
    <row r="226" spans="2:2" x14ac:dyDescent="0.3">
      <c r="B226">
        <v>225</v>
      </c>
    </row>
    <row r="227" spans="2:2" x14ac:dyDescent="0.3">
      <c r="B227">
        <v>226</v>
      </c>
    </row>
    <row r="228" spans="2:2" x14ac:dyDescent="0.3">
      <c r="B228">
        <v>227</v>
      </c>
    </row>
    <row r="229" spans="2:2" x14ac:dyDescent="0.3">
      <c r="B229">
        <v>228</v>
      </c>
    </row>
    <row r="230" spans="2:2" x14ac:dyDescent="0.3">
      <c r="B230">
        <v>229</v>
      </c>
    </row>
    <row r="231" spans="2:2" x14ac:dyDescent="0.3">
      <c r="B231">
        <v>230</v>
      </c>
    </row>
    <row r="232" spans="2:2" x14ac:dyDescent="0.3">
      <c r="B232">
        <v>231</v>
      </c>
    </row>
    <row r="233" spans="2:2" x14ac:dyDescent="0.3">
      <c r="B233">
        <v>232</v>
      </c>
    </row>
    <row r="234" spans="2:2" x14ac:dyDescent="0.3">
      <c r="B234">
        <v>233</v>
      </c>
    </row>
    <row r="235" spans="2:2" x14ac:dyDescent="0.3">
      <c r="B235">
        <v>234</v>
      </c>
    </row>
    <row r="236" spans="2:2" x14ac:dyDescent="0.3">
      <c r="B236">
        <v>235</v>
      </c>
    </row>
    <row r="237" spans="2:2" x14ac:dyDescent="0.3">
      <c r="B237">
        <v>236</v>
      </c>
    </row>
    <row r="238" spans="2:2" x14ac:dyDescent="0.3">
      <c r="B238">
        <v>237</v>
      </c>
    </row>
    <row r="239" spans="2:2" x14ac:dyDescent="0.3">
      <c r="B239">
        <v>238</v>
      </c>
    </row>
    <row r="240" spans="2:2" x14ac:dyDescent="0.3">
      <c r="B240">
        <v>239</v>
      </c>
    </row>
    <row r="241" spans="2:2" x14ac:dyDescent="0.3">
      <c r="B241">
        <v>240</v>
      </c>
    </row>
    <row r="242" spans="2:2" x14ac:dyDescent="0.3">
      <c r="B242">
        <v>241</v>
      </c>
    </row>
    <row r="243" spans="2:2" x14ac:dyDescent="0.3">
      <c r="B243">
        <v>242</v>
      </c>
    </row>
    <row r="244" spans="2:2" x14ac:dyDescent="0.3">
      <c r="B244">
        <v>243</v>
      </c>
    </row>
    <row r="245" spans="2:2" x14ac:dyDescent="0.3">
      <c r="B245">
        <v>244</v>
      </c>
    </row>
    <row r="246" spans="2:2" x14ac:dyDescent="0.3">
      <c r="B246">
        <v>245</v>
      </c>
    </row>
    <row r="247" spans="2:2" x14ac:dyDescent="0.3">
      <c r="B247">
        <v>246</v>
      </c>
    </row>
    <row r="248" spans="2:2" x14ac:dyDescent="0.3">
      <c r="B248">
        <v>247</v>
      </c>
    </row>
    <row r="249" spans="2:2" x14ac:dyDescent="0.3">
      <c r="B249">
        <v>248</v>
      </c>
    </row>
    <row r="250" spans="2:2" x14ac:dyDescent="0.3">
      <c r="B250">
        <v>249</v>
      </c>
    </row>
    <row r="251" spans="2:2" x14ac:dyDescent="0.3">
      <c r="B251">
        <v>250</v>
      </c>
    </row>
    <row r="252" spans="2:2" x14ac:dyDescent="0.3">
      <c r="B252">
        <v>251</v>
      </c>
    </row>
    <row r="253" spans="2:2" x14ac:dyDescent="0.3">
      <c r="B253">
        <v>252</v>
      </c>
    </row>
    <row r="254" spans="2:2" x14ac:dyDescent="0.3">
      <c r="B254">
        <v>253</v>
      </c>
    </row>
    <row r="255" spans="2:2" x14ac:dyDescent="0.3">
      <c r="B255">
        <v>254</v>
      </c>
    </row>
    <row r="256" spans="2:2" x14ac:dyDescent="0.3">
      <c r="B256">
        <v>255</v>
      </c>
    </row>
    <row r="257" spans="2:2" x14ac:dyDescent="0.3">
      <c r="B257">
        <v>256</v>
      </c>
    </row>
    <row r="258" spans="2:2" x14ac:dyDescent="0.3">
      <c r="B258">
        <v>257</v>
      </c>
    </row>
    <row r="259" spans="2:2" x14ac:dyDescent="0.3">
      <c r="B259">
        <v>258</v>
      </c>
    </row>
    <row r="260" spans="2:2" x14ac:dyDescent="0.3">
      <c r="B260">
        <v>259</v>
      </c>
    </row>
    <row r="261" spans="2:2" x14ac:dyDescent="0.3">
      <c r="B261">
        <v>260</v>
      </c>
    </row>
    <row r="262" spans="2:2" x14ac:dyDescent="0.3">
      <c r="B262">
        <v>261</v>
      </c>
    </row>
    <row r="263" spans="2:2" x14ac:dyDescent="0.3">
      <c r="B263">
        <v>262</v>
      </c>
    </row>
    <row r="264" spans="2:2" x14ac:dyDescent="0.3">
      <c r="B264">
        <v>263</v>
      </c>
    </row>
    <row r="265" spans="2:2" x14ac:dyDescent="0.3">
      <c r="B265">
        <v>264</v>
      </c>
    </row>
    <row r="266" spans="2:2" x14ac:dyDescent="0.3">
      <c r="B266">
        <v>265</v>
      </c>
    </row>
    <row r="267" spans="2:2" x14ac:dyDescent="0.3">
      <c r="B267">
        <v>266</v>
      </c>
    </row>
    <row r="268" spans="2:2" x14ac:dyDescent="0.3">
      <c r="B268">
        <v>267</v>
      </c>
    </row>
    <row r="269" spans="2:2" x14ac:dyDescent="0.3">
      <c r="B269">
        <v>268</v>
      </c>
    </row>
    <row r="270" spans="2:2" x14ac:dyDescent="0.3">
      <c r="B270">
        <v>269</v>
      </c>
    </row>
    <row r="271" spans="2:2" x14ac:dyDescent="0.3">
      <c r="B271">
        <v>270</v>
      </c>
    </row>
    <row r="272" spans="2:2" x14ac:dyDescent="0.3">
      <c r="B272">
        <v>271</v>
      </c>
    </row>
    <row r="273" spans="2:2" x14ac:dyDescent="0.3">
      <c r="B273">
        <v>272</v>
      </c>
    </row>
    <row r="274" spans="2:2" x14ac:dyDescent="0.3">
      <c r="B274">
        <v>273</v>
      </c>
    </row>
    <row r="275" spans="2:2" x14ac:dyDescent="0.3">
      <c r="B275">
        <v>274</v>
      </c>
    </row>
    <row r="276" spans="2:2" x14ac:dyDescent="0.3">
      <c r="B276">
        <v>275</v>
      </c>
    </row>
    <row r="277" spans="2:2" x14ac:dyDescent="0.3">
      <c r="B277">
        <v>276</v>
      </c>
    </row>
    <row r="278" spans="2:2" x14ac:dyDescent="0.3">
      <c r="B278">
        <v>277</v>
      </c>
    </row>
    <row r="279" spans="2:2" x14ac:dyDescent="0.3">
      <c r="B279">
        <v>278</v>
      </c>
    </row>
    <row r="280" spans="2:2" x14ac:dyDescent="0.3">
      <c r="B280">
        <v>279</v>
      </c>
    </row>
    <row r="281" spans="2:2" x14ac:dyDescent="0.3">
      <c r="B281">
        <v>280</v>
      </c>
    </row>
    <row r="282" spans="2:2" x14ac:dyDescent="0.3">
      <c r="B282">
        <v>281</v>
      </c>
    </row>
    <row r="283" spans="2:2" x14ac:dyDescent="0.3">
      <c r="B283">
        <v>282</v>
      </c>
    </row>
    <row r="284" spans="2:2" x14ac:dyDescent="0.3">
      <c r="B284">
        <v>283</v>
      </c>
    </row>
    <row r="285" spans="2:2" x14ac:dyDescent="0.3">
      <c r="B285">
        <v>284</v>
      </c>
    </row>
    <row r="286" spans="2:2" x14ac:dyDescent="0.3">
      <c r="B286">
        <v>285</v>
      </c>
    </row>
    <row r="287" spans="2:2" x14ac:dyDescent="0.3">
      <c r="B287">
        <v>286</v>
      </c>
    </row>
    <row r="288" spans="2:2" x14ac:dyDescent="0.3">
      <c r="B288">
        <v>287</v>
      </c>
    </row>
    <row r="289" spans="2:2" x14ac:dyDescent="0.3">
      <c r="B289">
        <v>288</v>
      </c>
    </row>
    <row r="290" spans="2:2" x14ac:dyDescent="0.3">
      <c r="B290">
        <v>289</v>
      </c>
    </row>
    <row r="291" spans="2:2" x14ac:dyDescent="0.3">
      <c r="B291">
        <v>290</v>
      </c>
    </row>
    <row r="292" spans="2:2" x14ac:dyDescent="0.3">
      <c r="B292">
        <v>291</v>
      </c>
    </row>
    <row r="293" spans="2:2" x14ac:dyDescent="0.3">
      <c r="B293">
        <v>292</v>
      </c>
    </row>
    <row r="294" spans="2:2" x14ac:dyDescent="0.3">
      <c r="B294">
        <v>293</v>
      </c>
    </row>
    <row r="295" spans="2:2" x14ac:dyDescent="0.3">
      <c r="B295">
        <v>294</v>
      </c>
    </row>
    <row r="296" spans="2:2" x14ac:dyDescent="0.3">
      <c r="B296">
        <v>295</v>
      </c>
    </row>
    <row r="297" spans="2:2" x14ac:dyDescent="0.3">
      <c r="B297">
        <v>296</v>
      </c>
    </row>
    <row r="298" spans="2:2" x14ac:dyDescent="0.3">
      <c r="B298">
        <v>297</v>
      </c>
    </row>
    <row r="299" spans="2:2" x14ac:dyDescent="0.3">
      <c r="B299">
        <v>298</v>
      </c>
    </row>
    <row r="300" spans="2:2" x14ac:dyDescent="0.3">
      <c r="B300">
        <v>299</v>
      </c>
    </row>
    <row r="301" spans="2:2" x14ac:dyDescent="0.3">
      <c r="B301">
        <v>300</v>
      </c>
    </row>
    <row r="302" spans="2:2" x14ac:dyDescent="0.3">
      <c r="B302">
        <v>301</v>
      </c>
    </row>
    <row r="303" spans="2:2" x14ac:dyDescent="0.3">
      <c r="B303">
        <v>302</v>
      </c>
    </row>
    <row r="304" spans="2:2" x14ac:dyDescent="0.3">
      <c r="B304">
        <v>303</v>
      </c>
    </row>
    <row r="305" spans="2:2" x14ac:dyDescent="0.3">
      <c r="B305">
        <v>304</v>
      </c>
    </row>
    <row r="306" spans="2:2" x14ac:dyDescent="0.3">
      <c r="B306">
        <v>305</v>
      </c>
    </row>
    <row r="307" spans="2:2" x14ac:dyDescent="0.3">
      <c r="B307">
        <v>306</v>
      </c>
    </row>
    <row r="308" spans="2:2" x14ac:dyDescent="0.3">
      <c r="B308">
        <v>307</v>
      </c>
    </row>
    <row r="309" spans="2:2" x14ac:dyDescent="0.3">
      <c r="B309">
        <v>308</v>
      </c>
    </row>
    <row r="310" spans="2:2" x14ac:dyDescent="0.3">
      <c r="B310">
        <v>309</v>
      </c>
    </row>
    <row r="311" spans="2:2" x14ac:dyDescent="0.3">
      <c r="B311">
        <v>310</v>
      </c>
    </row>
    <row r="312" spans="2:2" x14ac:dyDescent="0.3">
      <c r="B312">
        <v>311</v>
      </c>
    </row>
    <row r="313" spans="2:2" x14ac:dyDescent="0.3">
      <c r="B313">
        <v>312</v>
      </c>
    </row>
    <row r="314" spans="2:2" x14ac:dyDescent="0.3">
      <c r="B314">
        <v>313</v>
      </c>
    </row>
    <row r="315" spans="2:2" x14ac:dyDescent="0.3">
      <c r="B315">
        <v>314</v>
      </c>
    </row>
    <row r="316" spans="2:2" x14ac:dyDescent="0.3">
      <c r="B316">
        <v>315</v>
      </c>
    </row>
    <row r="317" spans="2:2" x14ac:dyDescent="0.3">
      <c r="B317">
        <v>316</v>
      </c>
    </row>
    <row r="318" spans="2:2" x14ac:dyDescent="0.3">
      <c r="B318">
        <v>317</v>
      </c>
    </row>
    <row r="319" spans="2:2" x14ac:dyDescent="0.3">
      <c r="B319">
        <v>318</v>
      </c>
    </row>
    <row r="320" spans="2:2" x14ac:dyDescent="0.3">
      <c r="B320">
        <v>319</v>
      </c>
    </row>
    <row r="321" spans="2:2" x14ac:dyDescent="0.3">
      <c r="B321">
        <v>320</v>
      </c>
    </row>
    <row r="322" spans="2:2" x14ac:dyDescent="0.3">
      <c r="B322">
        <v>321</v>
      </c>
    </row>
    <row r="323" spans="2:2" x14ac:dyDescent="0.3">
      <c r="B323">
        <v>322</v>
      </c>
    </row>
    <row r="324" spans="2:2" x14ac:dyDescent="0.3">
      <c r="B324">
        <v>323</v>
      </c>
    </row>
    <row r="325" spans="2:2" x14ac:dyDescent="0.3">
      <c r="B325">
        <v>324</v>
      </c>
    </row>
    <row r="326" spans="2:2" x14ac:dyDescent="0.3">
      <c r="B326">
        <v>325</v>
      </c>
    </row>
    <row r="327" spans="2:2" x14ac:dyDescent="0.3">
      <c r="B327">
        <v>326</v>
      </c>
    </row>
    <row r="328" spans="2:2" x14ac:dyDescent="0.3">
      <c r="B328">
        <v>327</v>
      </c>
    </row>
    <row r="329" spans="2:2" x14ac:dyDescent="0.3">
      <c r="B329">
        <v>328</v>
      </c>
    </row>
    <row r="330" spans="2:2" x14ac:dyDescent="0.3">
      <c r="B330">
        <v>329</v>
      </c>
    </row>
    <row r="331" spans="2:2" x14ac:dyDescent="0.3">
      <c r="B331">
        <v>330</v>
      </c>
    </row>
    <row r="332" spans="2:2" x14ac:dyDescent="0.3">
      <c r="B332">
        <v>331</v>
      </c>
    </row>
    <row r="333" spans="2:2" x14ac:dyDescent="0.3">
      <c r="B333">
        <v>332</v>
      </c>
    </row>
    <row r="334" spans="2:2" x14ac:dyDescent="0.3">
      <c r="B334">
        <v>333</v>
      </c>
    </row>
    <row r="335" spans="2:2" x14ac:dyDescent="0.3">
      <c r="B335">
        <v>334</v>
      </c>
    </row>
    <row r="336" spans="2:2" x14ac:dyDescent="0.3">
      <c r="B336">
        <v>335</v>
      </c>
    </row>
    <row r="337" spans="2:2" x14ac:dyDescent="0.3">
      <c r="B337">
        <v>336</v>
      </c>
    </row>
    <row r="338" spans="2:2" x14ac:dyDescent="0.3">
      <c r="B338">
        <v>337</v>
      </c>
    </row>
    <row r="339" spans="2:2" x14ac:dyDescent="0.3">
      <c r="B339">
        <v>338</v>
      </c>
    </row>
    <row r="340" spans="2:2" x14ac:dyDescent="0.3">
      <c r="B340">
        <v>339</v>
      </c>
    </row>
    <row r="341" spans="2:2" x14ac:dyDescent="0.3">
      <c r="B341">
        <v>340</v>
      </c>
    </row>
    <row r="342" spans="2:2" x14ac:dyDescent="0.3">
      <c r="B342">
        <v>341</v>
      </c>
    </row>
    <row r="343" spans="2:2" x14ac:dyDescent="0.3">
      <c r="B343">
        <v>342</v>
      </c>
    </row>
    <row r="344" spans="2:2" x14ac:dyDescent="0.3">
      <c r="B344">
        <v>343</v>
      </c>
    </row>
    <row r="345" spans="2:2" x14ac:dyDescent="0.3">
      <c r="B345">
        <v>344</v>
      </c>
    </row>
    <row r="346" spans="2:2" x14ac:dyDescent="0.3">
      <c r="B346">
        <v>345</v>
      </c>
    </row>
    <row r="347" spans="2:2" x14ac:dyDescent="0.3">
      <c r="B347">
        <v>346</v>
      </c>
    </row>
    <row r="348" spans="2:2" x14ac:dyDescent="0.3">
      <c r="B348">
        <v>347</v>
      </c>
    </row>
    <row r="349" spans="2:2" x14ac:dyDescent="0.3">
      <c r="B349">
        <v>348</v>
      </c>
    </row>
    <row r="350" spans="2:2" x14ac:dyDescent="0.3">
      <c r="B350">
        <v>349</v>
      </c>
    </row>
    <row r="351" spans="2:2" x14ac:dyDescent="0.3">
      <c r="B351">
        <v>350</v>
      </c>
    </row>
    <row r="352" spans="2:2" x14ac:dyDescent="0.3">
      <c r="B352">
        <v>351</v>
      </c>
    </row>
    <row r="353" spans="2:2" x14ac:dyDescent="0.3">
      <c r="B353">
        <v>352</v>
      </c>
    </row>
    <row r="354" spans="2:2" x14ac:dyDescent="0.3">
      <c r="B354">
        <v>353</v>
      </c>
    </row>
    <row r="355" spans="2:2" x14ac:dyDescent="0.3">
      <c r="B355">
        <v>354</v>
      </c>
    </row>
    <row r="356" spans="2:2" x14ac:dyDescent="0.3">
      <c r="B356">
        <v>355</v>
      </c>
    </row>
    <row r="357" spans="2:2" x14ac:dyDescent="0.3">
      <c r="B357">
        <v>356</v>
      </c>
    </row>
    <row r="358" spans="2:2" x14ac:dyDescent="0.3">
      <c r="B358">
        <v>357</v>
      </c>
    </row>
    <row r="359" spans="2:2" x14ac:dyDescent="0.3">
      <c r="B359">
        <v>358</v>
      </c>
    </row>
    <row r="360" spans="2:2" x14ac:dyDescent="0.3">
      <c r="B360">
        <v>359</v>
      </c>
    </row>
    <row r="361" spans="2:2" x14ac:dyDescent="0.3">
      <c r="B361">
        <v>360</v>
      </c>
    </row>
    <row r="362" spans="2:2" x14ac:dyDescent="0.3">
      <c r="B362">
        <v>361</v>
      </c>
    </row>
    <row r="363" spans="2:2" x14ac:dyDescent="0.3">
      <c r="B363">
        <v>362</v>
      </c>
    </row>
    <row r="364" spans="2:2" x14ac:dyDescent="0.3">
      <c r="B364">
        <v>363</v>
      </c>
    </row>
    <row r="365" spans="2:2" x14ac:dyDescent="0.3">
      <c r="B365">
        <v>364</v>
      </c>
    </row>
    <row r="366" spans="2:2" x14ac:dyDescent="0.3">
      <c r="B366">
        <v>365</v>
      </c>
    </row>
    <row r="367" spans="2:2" x14ac:dyDescent="0.3">
      <c r="B367">
        <v>366</v>
      </c>
    </row>
    <row r="368" spans="2:2" x14ac:dyDescent="0.3">
      <c r="B368">
        <v>367</v>
      </c>
    </row>
    <row r="369" spans="2:2" x14ac:dyDescent="0.3">
      <c r="B369">
        <v>368</v>
      </c>
    </row>
    <row r="370" spans="2:2" x14ac:dyDescent="0.3">
      <c r="B370">
        <v>369</v>
      </c>
    </row>
    <row r="371" spans="2:2" x14ac:dyDescent="0.3">
      <c r="B371">
        <v>370</v>
      </c>
    </row>
    <row r="372" spans="2:2" x14ac:dyDescent="0.3">
      <c r="B372">
        <v>371</v>
      </c>
    </row>
    <row r="373" spans="2:2" x14ac:dyDescent="0.3">
      <c r="B373">
        <v>372</v>
      </c>
    </row>
    <row r="374" spans="2:2" x14ac:dyDescent="0.3">
      <c r="B374">
        <v>373</v>
      </c>
    </row>
    <row r="375" spans="2:2" x14ac:dyDescent="0.3">
      <c r="B375">
        <v>374</v>
      </c>
    </row>
    <row r="376" spans="2:2" x14ac:dyDescent="0.3">
      <c r="B376">
        <v>375</v>
      </c>
    </row>
    <row r="377" spans="2:2" x14ac:dyDescent="0.3">
      <c r="B377">
        <v>376</v>
      </c>
    </row>
    <row r="378" spans="2:2" x14ac:dyDescent="0.3">
      <c r="B378">
        <v>377</v>
      </c>
    </row>
    <row r="379" spans="2:2" x14ac:dyDescent="0.3">
      <c r="B379">
        <v>378</v>
      </c>
    </row>
    <row r="380" spans="2:2" x14ac:dyDescent="0.3">
      <c r="B380">
        <v>379</v>
      </c>
    </row>
    <row r="381" spans="2:2" x14ac:dyDescent="0.3">
      <c r="B381">
        <v>380</v>
      </c>
    </row>
    <row r="382" spans="2:2" x14ac:dyDescent="0.3">
      <c r="B382">
        <v>381</v>
      </c>
    </row>
    <row r="383" spans="2:2" x14ac:dyDescent="0.3">
      <c r="B383">
        <v>382</v>
      </c>
    </row>
    <row r="384" spans="2:2" x14ac:dyDescent="0.3">
      <c r="B384">
        <v>383</v>
      </c>
    </row>
    <row r="385" spans="2:2" x14ac:dyDescent="0.3">
      <c r="B385">
        <v>384</v>
      </c>
    </row>
    <row r="386" spans="2:2" x14ac:dyDescent="0.3">
      <c r="B386">
        <v>385</v>
      </c>
    </row>
    <row r="387" spans="2:2" x14ac:dyDescent="0.3">
      <c r="B387">
        <v>386</v>
      </c>
    </row>
    <row r="388" spans="2:2" x14ac:dyDescent="0.3">
      <c r="B388">
        <v>387</v>
      </c>
    </row>
    <row r="389" spans="2:2" x14ac:dyDescent="0.3">
      <c r="B389">
        <v>388</v>
      </c>
    </row>
    <row r="390" spans="2:2" x14ac:dyDescent="0.3">
      <c r="B390">
        <v>389</v>
      </c>
    </row>
    <row r="391" spans="2:2" x14ac:dyDescent="0.3">
      <c r="B391">
        <v>390</v>
      </c>
    </row>
    <row r="392" spans="2:2" x14ac:dyDescent="0.3">
      <c r="B392">
        <v>391</v>
      </c>
    </row>
    <row r="393" spans="2:2" x14ac:dyDescent="0.3">
      <c r="B393">
        <v>392</v>
      </c>
    </row>
    <row r="394" spans="2:2" x14ac:dyDescent="0.3">
      <c r="B394">
        <v>393</v>
      </c>
    </row>
    <row r="395" spans="2:2" x14ac:dyDescent="0.3">
      <c r="B395">
        <v>394</v>
      </c>
    </row>
    <row r="396" spans="2:2" x14ac:dyDescent="0.3">
      <c r="B396">
        <v>395</v>
      </c>
    </row>
    <row r="397" spans="2:2" x14ac:dyDescent="0.3">
      <c r="B397">
        <v>396</v>
      </c>
    </row>
    <row r="398" spans="2:2" x14ac:dyDescent="0.3">
      <c r="B398">
        <v>397</v>
      </c>
    </row>
    <row r="399" spans="2:2" x14ac:dyDescent="0.3">
      <c r="B399">
        <v>398</v>
      </c>
    </row>
    <row r="400" spans="2:2" x14ac:dyDescent="0.3">
      <c r="B400">
        <v>399</v>
      </c>
    </row>
    <row r="401" spans="2:2" x14ac:dyDescent="0.3">
      <c r="B401">
        <v>400</v>
      </c>
    </row>
    <row r="402" spans="2:2" x14ac:dyDescent="0.3">
      <c r="B402">
        <v>401</v>
      </c>
    </row>
    <row r="403" spans="2:2" x14ac:dyDescent="0.3">
      <c r="B403">
        <v>402</v>
      </c>
    </row>
    <row r="404" spans="2:2" x14ac:dyDescent="0.3">
      <c r="B404">
        <v>403</v>
      </c>
    </row>
    <row r="405" spans="2:2" x14ac:dyDescent="0.3">
      <c r="B405">
        <v>404</v>
      </c>
    </row>
    <row r="406" spans="2:2" x14ac:dyDescent="0.3">
      <c r="B406">
        <v>405</v>
      </c>
    </row>
    <row r="407" spans="2:2" x14ac:dyDescent="0.3">
      <c r="B407">
        <v>406</v>
      </c>
    </row>
    <row r="408" spans="2:2" x14ac:dyDescent="0.3">
      <c r="B408">
        <v>407</v>
      </c>
    </row>
    <row r="409" spans="2:2" x14ac:dyDescent="0.3">
      <c r="B409">
        <v>408</v>
      </c>
    </row>
    <row r="410" spans="2:2" x14ac:dyDescent="0.3">
      <c r="B410">
        <v>409</v>
      </c>
    </row>
    <row r="411" spans="2:2" x14ac:dyDescent="0.3">
      <c r="B411">
        <v>410</v>
      </c>
    </row>
    <row r="412" spans="2:2" x14ac:dyDescent="0.3">
      <c r="B412">
        <v>411</v>
      </c>
    </row>
    <row r="413" spans="2:2" x14ac:dyDescent="0.3">
      <c r="B413">
        <v>412</v>
      </c>
    </row>
    <row r="414" spans="2:2" x14ac:dyDescent="0.3">
      <c r="B414">
        <v>413</v>
      </c>
    </row>
    <row r="415" spans="2:2" x14ac:dyDescent="0.3">
      <c r="B415">
        <v>414</v>
      </c>
    </row>
    <row r="416" spans="2:2" x14ac:dyDescent="0.3">
      <c r="B416">
        <v>415</v>
      </c>
    </row>
    <row r="417" spans="2:2" x14ac:dyDescent="0.3">
      <c r="B417">
        <v>416</v>
      </c>
    </row>
    <row r="418" spans="2:2" x14ac:dyDescent="0.3">
      <c r="B418">
        <v>417</v>
      </c>
    </row>
    <row r="419" spans="2:2" x14ac:dyDescent="0.3">
      <c r="B419">
        <v>418</v>
      </c>
    </row>
    <row r="420" spans="2:2" x14ac:dyDescent="0.3">
      <c r="B420">
        <v>419</v>
      </c>
    </row>
    <row r="421" spans="2:2" x14ac:dyDescent="0.3">
      <c r="B421">
        <v>420</v>
      </c>
    </row>
    <row r="422" spans="2:2" x14ac:dyDescent="0.3">
      <c r="B422">
        <v>421</v>
      </c>
    </row>
    <row r="423" spans="2:2" x14ac:dyDescent="0.3">
      <c r="B423">
        <v>422</v>
      </c>
    </row>
    <row r="424" spans="2:2" x14ac:dyDescent="0.3">
      <c r="B424">
        <v>423</v>
      </c>
    </row>
    <row r="425" spans="2:2" x14ac:dyDescent="0.3">
      <c r="B425">
        <v>424</v>
      </c>
    </row>
    <row r="426" spans="2:2" x14ac:dyDescent="0.3">
      <c r="B426">
        <v>425</v>
      </c>
    </row>
    <row r="427" spans="2:2" x14ac:dyDescent="0.3">
      <c r="B427">
        <v>426</v>
      </c>
    </row>
    <row r="428" spans="2:2" x14ac:dyDescent="0.3">
      <c r="B428">
        <v>427</v>
      </c>
    </row>
    <row r="429" spans="2:2" x14ac:dyDescent="0.3">
      <c r="B429">
        <v>428</v>
      </c>
    </row>
    <row r="430" spans="2:2" x14ac:dyDescent="0.3">
      <c r="B430">
        <v>429</v>
      </c>
    </row>
    <row r="431" spans="2:2" x14ac:dyDescent="0.3">
      <c r="B431">
        <v>430</v>
      </c>
    </row>
    <row r="432" spans="2:2" x14ac:dyDescent="0.3">
      <c r="B432">
        <v>431</v>
      </c>
    </row>
    <row r="433" spans="2:2" x14ac:dyDescent="0.3">
      <c r="B433">
        <v>432</v>
      </c>
    </row>
    <row r="434" spans="2:2" x14ac:dyDescent="0.3">
      <c r="B434">
        <v>433</v>
      </c>
    </row>
    <row r="435" spans="2:2" x14ac:dyDescent="0.3">
      <c r="B435">
        <v>434</v>
      </c>
    </row>
    <row r="436" spans="2:2" x14ac:dyDescent="0.3">
      <c r="B436">
        <v>435</v>
      </c>
    </row>
    <row r="437" spans="2:2" x14ac:dyDescent="0.3">
      <c r="B437">
        <v>436</v>
      </c>
    </row>
    <row r="438" spans="2:2" x14ac:dyDescent="0.3">
      <c r="B438">
        <v>437</v>
      </c>
    </row>
    <row r="439" spans="2:2" x14ac:dyDescent="0.3">
      <c r="B439">
        <v>438</v>
      </c>
    </row>
    <row r="440" spans="2:2" x14ac:dyDescent="0.3">
      <c r="B440">
        <v>439</v>
      </c>
    </row>
    <row r="441" spans="2:2" x14ac:dyDescent="0.3">
      <c r="B441">
        <v>440</v>
      </c>
    </row>
    <row r="442" spans="2:2" x14ac:dyDescent="0.3">
      <c r="B442">
        <v>441</v>
      </c>
    </row>
    <row r="443" spans="2:2" x14ac:dyDescent="0.3">
      <c r="B443">
        <v>442</v>
      </c>
    </row>
    <row r="444" spans="2:2" x14ac:dyDescent="0.3">
      <c r="B444">
        <v>443</v>
      </c>
    </row>
    <row r="445" spans="2:2" x14ac:dyDescent="0.3">
      <c r="B445">
        <v>444</v>
      </c>
    </row>
    <row r="446" spans="2:2" x14ac:dyDescent="0.3">
      <c r="B446">
        <v>445</v>
      </c>
    </row>
    <row r="447" spans="2:2" x14ac:dyDescent="0.3">
      <c r="B447">
        <v>446</v>
      </c>
    </row>
    <row r="448" spans="2:2" x14ac:dyDescent="0.3">
      <c r="B448">
        <v>447</v>
      </c>
    </row>
    <row r="449" spans="2:2" x14ac:dyDescent="0.3">
      <c r="B449">
        <v>448</v>
      </c>
    </row>
    <row r="450" spans="2:2" x14ac:dyDescent="0.3">
      <c r="B450">
        <v>449</v>
      </c>
    </row>
    <row r="451" spans="2:2" x14ac:dyDescent="0.3">
      <c r="B451">
        <v>450</v>
      </c>
    </row>
    <row r="452" spans="2:2" x14ac:dyDescent="0.3">
      <c r="B452">
        <v>451</v>
      </c>
    </row>
    <row r="453" spans="2:2" x14ac:dyDescent="0.3">
      <c r="B453">
        <v>452</v>
      </c>
    </row>
    <row r="454" spans="2:2" x14ac:dyDescent="0.3">
      <c r="B454">
        <v>453</v>
      </c>
    </row>
    <row r="455" spans="2:2" x14ac:dyDescent="0.3">
      <c r="B455">
        <v>454</v>
      </c>
    </row>
    <row r="456" spans="2:2" x14ac:dyDescent="0.3">
      <c r="B456">
        <v>455</v>
      </c>
    </row>
    <row r="457" spans="2:2" x14ac:dyDescent="0.3">
      <c r="B457">
        <v>456</v>
      </c>
    </row>
    <row r="458" spans="2:2" x14ac:dyDescent="0.3">
      <c r="B458">
        <v>457</v>
      </c>
    </row>
    <row r="459" spans="2:2" x14ac:dyDescent="0.3">
      <c r="B459">
        <v>458</v>
      </c>
    </row>
    <row r="460" spans="2:2" x14ac:dyDescent="0.3">
      <c r="B460">
        <v>459</v>
      </c>
    </row>
    <row r="461" spans="2:2" x14ac:dyDescent="0.3">
      <c r="B461">
        <v>460</v>
      </c>
    </row>
    <row r="462" spans="2:2" x14ac:dyDescent="0.3">
      <c r="B462">
        <v>461</v>
      </c>
    </row>
    <row r="463" spans="2:2" x14ac:dyDescent="0.3">
      <c r="B463">
        <v>462</v>
      </c>
    </row>
    <row r="464" spans="2:2" x14ac:dyDescent="0.3">
      <c r="B464">
        <v>463</v>
      </c>
    </row>
    <row r="465" spans="2:2" x14ac:dyDescent="0.3">
      <c r="B465">
        <v>464</v>
      </c>
    </row>
    <row r="466" spans="2:2" x14ac:dyDescent="0.3">
      <c r="B466">
        <v>465</v>
      </c>
    </row>
    <row r="467" spans="2:2" x14ac:dyDescent="0.3">
      <c r="B467">
        <v>466</v>
      </c>
    </row>
    <row r="468" spans="2:2" x14ac:dyDescent="0.3">
      <c r="B468">
        <v>467</v>
      </c>
    </row>
    <row r="469" spans="2:2" x14ac:dyDescent="0.3">
      <c r="B469">
        <v>468</v>
      </c>
    </row>
    <row r="470" spans="2:2" x14ac:dyDescent="0.3">
      <c r="B470">
        <v>469</v>
      </c>
    </row>
    <row r="471" spans="2:2" x14ac:dyDescent="0.3">
      <c r="B471">
        <v>470</v>
      </c>
    </row>
    <row r="472" spans="2:2" x14ac:dyDescent="0.3">
      <c r="B472">
        <v>471</v>
      </c>
    </row>
    <row r="473" spans="2:2" x14ac:dyDescent="0.3">
      <c r="B473">
        <v>472</v>
      </c>
    </row>
    <row r="474" spans="2:2" x14ac:dyDescent="0.3">
      <c r="B474">
        <v>473</v>
      </c>
    </row>
    <row r="475" spans="2:2" x14ac:dyDescent="0.3">
      <c r="B475">
        <v>474</v>
      </c>
    </row>
    <row r="476" spans="2:2" x14ac:dyDescent="0.3">
      <c r="B476">
        <v>475</v>
      </c>
    </row>
    <row r="477" spans="2:2" x14ac:dyDescent="0.3">
      <c r="B477">
        <v>476</v>
      </c>
    </row>
    <row r="478" spans="2:2" x14ac:dyDescent="0.3">
      <c r="B478">
        <v>477</v>
      </c>
    </row>
    <row r="479" spans="2:2" x14ac:dyDescent="0.3">
      <c r="B479">
        <v>478</v>
      </c>
    </row>
    <row r="480" spans="2:2" x14ac:dyDescent="0.3">
      <c r="B480">
        <v>479</v>
      </c>
    </row>
    <row r="481" spans="2:2" x14ac:dyDescent="0.3">
      <c r="B481">
        <v>480</v>
      </c>
    </row>
    <row r="482" spans="2:2" x14ac:dyDescent="0.3">
      <c r="B482">
        <v>481</v>
      </c>
    </row>
    <row r="483" spans="2:2" x14ac:dyDescent="0.3">
      <c r="B483">
        <v>482</v>
      </c>
    </row>
    <row r="484" spans="2:2" x14ac:dyDescent="0.3">
      <c r="B484">
        <v>483</v>
      </c>
    </row>
    <row r="485" spans="2:2" x14ac:dyDescent="0.3">
      <c r="B485">
        <v>484</v>
      </c>
    </row>
    <row r="486" spans="2:2" x14ac:dyDescent="0.3">
      <c r="B486">
        <v>485</v>
      </c>
    </row>
    <row r="487" spans="2:2" x14ac:dyDescent="0.3">
      <c r="B487">
        <v>486</v>
      </c>
    </row>
    <row r="488" spans="2:2" x14ac:dyDescent="0.3">
      <c r="B488">
        <v>487</v>
      </c>
    </row>
    <row r="489" spans="2:2" x14ac:dyDescent="0.3">
      <c r="B489">
        <v>488</v>
      </c>
    </row>
    <row r="490" spans="2:2" x14ac:dyDescent="0.3">
      <c r="B490">
        <v>489</v>
      </c>
    </row>
    <row r="491" spans="2:2" x14ac:dyDescent="0.3">
      <c r="B491">
        <v>490</v>
      </c>
    </row>
    <row r="492" spans="2:2" x14ac:dyDescent="0.3">
      <c r="B492">
        <v>491</v>
      </c>
    </row>
    <row r="493" spans="2:2" x14ac:dyDescent="0.3">
      <c r="B493">
        <v>492</v>
      </c>
    </row>
    <row r="494" spans="2:2" x14ac:dyDescent="0.3">
      <c r="B494">
        <v>493</v>
      </c>
    </row>
    <row r="495" spans="2:2" x14ac:dyDescent="0.3">
      <c r="B495">
        <v>494</v>
      </c>
    </row>
    <row r="496" spans="2:2" x14ac:dyDescent="0.3">
      <c r="B496">
        <v>495</v>
      </c>
    </row>
    <row r="497" spans="2:2" x14ac:dyDescent="0.3">
      <c r="B497">
        <v>496</v>
      </c>
    </row>
    <row r="498" spans="2:2" x14ac:dyDescent="0.3">
      <c r="B498">
        <v>497</v>
      </c>
    </row>
    <row r="499" spans="2:2" x14ac:dyDescent="0.3">
      <c r="B499">
        <v>498</v>
      </c>
    </row>
    <row r="500" spans="2:2" x14ac:dyDescent="0.3">
      <c r="B500">
        <v>499</v>
      </c>
    </row>
    <row r="501" spans="2:2" x14ac:dyDescent="0.3">
      <c r="B501">
        <v>500</v>
      </c>
    </row>
    <row r="502" spans="2:2" x14ac:dyDescent="0.3">
      <c r="B502">
        <v>501</v>
      </c>
    </row>
    <row r="503" spans="2:2" x14ac:dyDescent="0.3">
      <c r="B503">
        <v>502</v>
      </c>
    </row>
    <row r="504" spans="2:2" x14ac:dyDescent="0.3">
      <c r="B504">
        <v>503</v>
      </c>
    </row>
    <row r="505" spans="2:2" x14ac:dyDescent="0.3">
      <c r="B505">
        <v>504</v>
      </c>
    </row>
    <row r="506" spans="2:2" x14ac:dyDescent="0.3">
      <c r="B506">
        <v>505</v>
      </c>
    </row>
    <row r="507" spans="2:2" x14ac:dyDescent="0.3">
      <c r="B507">
        <v>506</v>
      </c>
    </row>
    <row r="508" spans="2:2" x14ac:dyDescent="0.3">
      <c r="B508">
        <v>507</v>
      </c>
    </row>
    <row r="509" spans="2:2" x14ac:dyDescent="0.3">
      <c r="B509">
        <v>508</v>
      </c>
    </row>
    <row r="510" spans="2:2" x14ac:dyDescent="0.3">
      <c r="B510">
        <v>509</v>
      </c>
    </row>
    <row r="511" spans="2:2" x14ac:dyDescent="0.3">
      <c r="B511">
        <v>510</v>
      </c>
    </row>
    <row r="512" spans="2:2" x14ac:dyDescent="0.3">
      <c r="B512">
        <v>511</v>
      </c>
    </row>
    <row r="513" spans="2:2" x14ac:dyDescent="0.3">
      <c r="B513">
        <v>512</v>
      </c>
    </row>
    <row r="514" spans="2:2" x14ac:dyDescent="0.3">
      <c r="B514">
        <v>513</v>
      </c>
    </row>
    <row r="515" spans="2:2" x14ac:dyDescent="0.3">
      <c r="B515">
        <v>514</v>
      </c>
    </row>
    <row r="516" spans="2:2" x14ac:dyDescent="0.3">
      <c r="B516">
        <v>515</v>
      </c>
    </row>
    <row r="517" spans="2:2" x14ac:dyDescent="0.3">
      <c r="B517">
        <v>516</v>
      </c>
    </row>
    <row r="518" spans="2:2" x14ac:dyDescent="0.3">
      <c r="B518">
        <v>517</v>
      </c>
    </row>
    <row r="519" spans="2:2" x14ac:dyDescent="0.3">
      <c r="B519">
        <v>518</v>
      </c>
    </row>
    <row r="520" spans="2:2" x14ac:dyDescent="0.3">
      <c r="B520">
        <v>519</v>
      </c>
    </row>
    <row r="521" spans="2:2" x14ac:dyDescent="0.3">
      <c r="B521">
        <v>520</v>
      </c>
    </row>
    <row r="522" spans="2:2" x14ac:dyDescent="0.3">
      <c r="B522">
        <v>521</v>
      </c>
    </row>
    <row r="523" spans="2:2" x14ac:dyDescent="0.3">
      <c r="B523">
        <v>522</v>
      </c>
    </row>
    <row r="524" spans="2:2" x14ac:dyDescent="0.3">
      <c r="B524">
        <v>523</v>
      </c>
    </row>
    <row r="525" spans="2:2" x14ac:dyDescent="0.3">
      <c r="B525">
        <v>524</v>
      </c>
    </row>
    <row r="526" spans="2:2" x14ac:dyDescent="0.3">
      <c r="B526">
        <v>525</v>
      </c>
    </row>
    <row r="527" spans="2:2" x14ac:dyDescent="0.3">
      <c r="B527">
        <v>526</v>
      </c>
    </row>
    <row r="528" spans="2:2" x14ac:dyDescent="0.3">
      <c r="B528">
        <v>527</v>
      </c>
    </row>
    <row r="529" spans="2:2" x14ac:dyDescent="0.3">
      <c r="B529">
        <v>528</v>
      </c>
    </row>
    <row r="530" spans="2:2" x14ac:dyDescent="0.3">
      <c r="B530">
        <v>529</v>
      </c>
    </row>
    <row r="531" spans="2:2" x14ac:dyDescent="0.3">
      <c r="B531">
        <v>530</v>
      </c>
    </row>
    <row r="532" spans="2:2" x14ac:dyDescent="0.3">
      <c r="B532">
        <v>531</v>
      </c>
    </row>
    <row r="533" spans="2:2" x14ac:dyDescent="0.3">
      <c r="B533">
        <v>532</v>
      </c>
    </row>
    <row r="534" spans="2:2" x14ac:dyDescent="0.3">
      <c r="B534">
        <v>533</v>
      </c>
    </row>
    <row r="535" spans="2:2" x14ac:dyDescent="0.3">
      <c r="B535">
        <v>534</v>
      </c>
    </row>
    <row r="536" spans="2:2" x14ac:dyDescent="0.3">
      <c r="B536">
        <v>535</v>
      </c>
    </row>
    <row r="537" spans="2:2" x14ac:dyDescent="0.3">
      <c r="B537">
        <v>536</v>
      </c>
    </row>
    <row r="538" spans="2:2" x14ac:dyDescent="0.3">
      <c r="B538">
        <v>537</v>
      </c>
    </row>
    <row r="539" spans="2:2" x14ac:dyDescent="0.3">
      <c r="B539">
        <v>538</v>
      </c>
    </row>
    <row r="540" spans="2:2" x14ac:dyDescent="0.3">
      <c r="B540">
        <v>539</v>
      </c>
    </row>
    <row r="541" spans="2:2" x14ac:dyDescent="0.3">
      <c r="B541">
        <v>540</v>
      </c>
    </row>
    <row r="542" spans="2:2" x14ac:dyDescent="0.3">
      <c r="B542">
        <v>541</v>
      </c>
    </row>
    <row r="543" spans="2:2" x14ac:dyDescent="0.3">
      <c r="B543">
        <v>542</v>
      </c>
    </row>
    <row r="544" spans="2:2" x14ac:dyDescent="0.3">
      <c r="B544">
        <v>543</v>
      </c>
    </row>
    <row r="545" spans="2:2" x14ac:dyDescent="0.3">
      <c r="B545">
        <v>544</v>
      </c>
    </row>
    <row r="546" spans="2:2" x14ac:dyDescent="0.3">
      <c r="B546">
        <v>545</v>
      </c>
    </row>
    <row r="547" spans="2:2" x14ac:dyDescent="0.3">
      <c r="B547">
        <v>546</v>
      </c>
    </row>
    <row r="548" spans="2:2" x14ac:dyDescent="0.3">
      <c r="B548">
        <v>547</v>
      </c>
    </row>
    <row r="549" spans="2:2" x14ac:dyDescent="0.3">
      <c r="B549">
        <v>548</v>
      </c>
    </row>
    <row r="550" spans="2:2" x14ac:dyDescent="0.3">
      <c r="B550">
        <v>549</v>
      </c>
    </row>
    <row r="551" spans="2:2" x14ac:dyDescent="0.3">
      <c r="B551">
        <v>550</v>
      </c>
    </row>
    <row r="552" spans="2:2" x14ac:dyDescent="0.3">
      <c r="B552">
        <v>551</v>
      </c>
    </row>
    <row r="553" spans="2:2" x14ac:dyDescent="0.3">
      <c r="B553">
        <v>552</v>
      </c>
    </row>
    <row r="554" spans="2:2" x14ac:dyDescent="0.3">
      <c r="B554">
        <v>553</v>
      </c>
    </row>
    <row r="555" spans="2:2" x14ac:dyDescent="0.3">
      <c r="B555">
        <v>554</v>
      </c>
    </row>
    <row r="556" spans="2:2" x14ac:dyDescent="0.3">
      <c r="B556">
        <v>555</v>
      </c>
    </row>
    <row r="557" spans="2:2" x14ac:dyDescent="0.3">
      <c r="B557">
        <v>556</v>
      </c>
    </row>
    <row r="558" spans="2:2" x14ac:dyDescent="0.3">
      <c r="B558">
        <v>557</v>
      </c>
    </row>
    <row r="559" spans="2:2" x14ac:dyDescent="0.3">
      <c r="B559">
        <v>558</v>
      </c>
    </row>
    <row r="560" spans="2:2" x14ac:dyDescent="0.3">
      <c r="B560">
        <v>559</v>
      </c>
    </row>
    <row r="561" spans="2:2" x14ac:dyDescent="0.3">
      <c r="B561">
        <v>560</v>
      </c>
    </row>
    <row r="562" spans="2:2" x14ac:dyDescent="0.3">
      <c r="B562">
        <v>561</v>
      </c>
    </row>
    <row r="563" spans="2:2" x14ac:dyDescent="0.3">
      <c r="B563">
        <v>562</v>
      </c>
    </row>
    <row r="564" spans="2:2" x14ac:dyDescent="0.3">
      <c r="B564">
        <v>563</v>
      </c>
    </row>
    <row r="565" spans="2:2" x14ac:dyDescent="0.3">
      <c r="B565">
        <v>564</v>
      </c>
    </row>
    <row r="566" spans="2:2" x14ac:dyDescent="0.3">
      <c r="B566">
        <v>565</v>
      </c>
    </row>
    <row r="567" spans="2:2" x14ac:dyDescent="0.3">
      <c r="B567">
        <v>566</v>
      </c>
    </row>
    <row r="568" spans="2:2" x14ac:dyDescent="0.3">
      <c r="B568">
        <v>567</v>
      </c>
    </row>
    <row r="569" spans="2:2" x14ac:dyDescent="0.3">
      <c r="B569">
        <v>568</v>
      </c>
    </row>
    <row r="570" spans="2:2" x14ac:dyDescent="0.3">
      <c r="B570">
        <v>569</v>
      </c>
    </row>
    <row r="571" spans="2:2" x14ac:dyDescent="0.3">
      <c r="B571">
        <v>570</v>
      </c>
    </row>
    <row r="572" spans="2:2" x14ac:dyDescent="0.3">
      <c r="B572">
        <v>571</v>
      </c>
    </row>
    <row r="573" spans="2:2" x14ac:dyDescent="0.3">
      <c r="B573">
        <v>572</v>
      </c>
    </row>
    <row r="574" spans="2:2" x14ac:dyDescent="0.3">
      <c r="B574">
        <v>573</v>
      </c>
    </row>
    <row r="575" spans="2:2" x14ac:dyDescent="0.3">
      <c r="B575">
        <v>574</v>
      </c>
    </row>
    <row r="576" spans="2:2" x14ac:dyDescent="0.3">
      <c r="B576">
        <v>575</v>
      </c>
    </row>
    <row r="577" spans="2:2" x14ac:dyDescent="0.3">
      <c r="B577">
        <v>576</v>
      </c>
    </row>
    <row r="578" spans="2:2" x14ac:dyDescent="0.3">
      <c r="B578">
        <v>577</v>
      </c>
    </row>
    <row r="579" spans="2:2" x14ac:dyDescent="0.3">
      <c r="B579">
        <v>578</v>
      </c>
    </row>
    <row r="580" spans="2:2" x14ac:dyDescent="0.3">
      <c r="B580">
        <v>579</v>
      </c>
    </row>
    <row r="581" spans="2:2" x14ac:dyDescent="0.3">
      <c r="B581">
        <v>580</v>
      </c>
    </row>
    <row r="582" spans="2:2" x14ac:dyDescent="0.3">
      <c r="B582">
        <v>581</v>
      </c>
    </row>
    <row r="583" spans="2:2" x14ac:dyDescent="0.3">
      <c r="B583">
        <v>582</v>
      </c>
    </row>
    <row r="584" spans="2:2" x14ac:dyDescent="0.3">
      <c r="B584">
        <v>583</v>
      </c>
    </row>
    <row r="585" spans="2:2" x14ac:dyDescent="0.3">
      <c r="B585">
        <v>584</v>
      </c>
    </row>
    <row r="586" spans="2:2" x14ac:dyDescent="0.3">
      <c r="B586">
        <v>585</v>
      </c>
    </row>
    <row r="587" spans="2:2" x14ac:dyDescent="0.3">
      <c r="B587">
        <v>586</v>
      </c>
    </row>
    <row r="588" spans="2:2" x14ac:dyDescent="0.3">
      <c r="B588">
        <v>587</v>
      </c>
    </row>
    <row r="589" spans="2:2" x14ac:dyDescent="0.3">
      <c r="B589">
        <v>588</v>
      </c>
    </row>
    <row r="590" spans="2:2" x14ac:dyDescent="0.3">
      <c r="B590">
        <v>589</v>
      </c>
    </row>
    <row r="591" spans="2:2" x14ac:dyDescent="0.3">
      <c r="B591">
        <v>590</v>
      </c>
    </row>
    <row r="592" spans="2:2" x14ac:dyDescent="0.3">
      <c r="B592">
        <v>591</v>
      </c>
    </row>
    <row r="593" spans="2:2" x14ac:dyDescent="0.3">
      <c r="B593">
        <v>592</v>
      </c>
    </row>
    <row r="594" spans="2:2" x14ac:dyDescent="0.3">
      <c r="B594">
        <v>593</v>
      </c>
    </row>
    <row r="595" spans="2:2" x14ac:dyDescent="0.3">
      <c r="B595">
        <v>594</v>
      </c>
    </row>
    <row r="596" spans="2:2" x14ac:dyDescent="0.3">
      <c r="B596">
        <v>595</v>
      </c>
    </row>
    <row r="597" spans="2:2" x14ac:dyDescent="0.3">
      <c r="B597">
        <v>596</v>
      </c>
    </row>
    <row r="598" spans="2:2" x14ac:dyDescent="0.3">
      <c r="B598">
        <v>597</v>
      </c>
    </row>
    <row r="599" spans="2:2" x14ac:dyDescent="0.3">
      <c r="B599">
        <v>598</v>
      </c>
    </row>
    <row r="600" spans="2:2" x14ac:dyDescent="0.3">
      <c r="B600">
        <v>599</v>
      </c>
    </row>
    <row r="601" spans="2:2" x14ac:dyDescent="0.3">
      <c r="B601">
        <v>600</v>
      </c>
    </row>
  </sheetData>
  <sheetProtection algorithmName="SHA-512" hashValue="oqveGkLDqW1tl1hAc8Yn2VXm+WqNKKNue7BtKiwuPDS0ZREuacsTVeCo9xUCe44CnKr4YYa9feIJiImKY7L3dQ==" saltValue="iNa+6Hy7mOCxZv7f1vIw/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Veronica Fernandez Guevara</dc:creator>
  <cp:keywords/>
  <dc:description/>
  <cp:lastModifiedBy>Maria Veronica Fernandez Guevara</cp:lastModifiedBy>
  <cp:revision/>
  <dcterms:created xsi:type="dcterms:W3CDTF">2022-04-25T19:29:06Z</dcterms:created>
  <dcterms:modified xsi:type="dcterms:W3CDTF">2022-05-02T19:28:35Z</dcterms:modified>
  <cp:category/>
  <cp:contentStatus/>
</cp:coreProperties>
</file>